
<file path=[Content_Types].xml><?xml version="1.0" encoding="utf-8"?>
<Types xmlns="http://schemas.openxmlformats.org/package/2006/content-type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KAREN\CUENTA DE COBRO\PLAN MANEJO DE RIESGOS\"/>
    </mc:Choice>
  </mc:AlternateContent>
  <bookViews>
    <workbookView xWindow="0" yWindow="0" windowWidth="20490" windowHeight="7455"/>
  </bookViews>
  <sheets>
    <sheet name="Riesgos" sheetId="1" r:id="rId1"/>
    <sheet name="Oportunidade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Riesgos!$A$5:$AK$34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7" i="1" l="1"/>
  <c r="I32" i="1" l="1"/>
  <c r="I31" i="1"/>
  <c r="I30" i="1"/>
  <c r="I29" i="1"/>
  <c r="I28" i="1"/>
  <c r="I27" i="1"/>
  <c r="I25" i="1"/>
  <c r="I24" i="1"/>
  <c r="I23" i="1"/>
  <c r="I21" i="1"/>
  <c r="I20" i="1"/>
  <c r="I19" i="1"/>
  <c r="I18" i="1"/>
  <c r="I17" i="1"/>
  <c r="I16" i="1"/>
  <c r="I15" i="1"/>
  <c r="I14" i="1"/>
  <c r="F14" i="1"/>
  <c r="F13" i="1"/>
  <c r="F12" i="1"/>
  <c r="I11" i="1"/>
  <c r="F11" i="1"/>
  <c r="I10" i="1"/>
  <c r="F10" i="1"/>
  <c r="S9" i="1"/>
  <c r="O9" i="1"/>
  <c r="N9" i="1"/>
  <c r="M9" i="1"/>
  <c r="L9" i="1"/>
  <c r="K9" i="1"/>
  <c r="I9" i="1"/>
  <c r="F9" i="1"/>
  <c r="S8" i="1"/>
  <c r="L8" i="1"/>
  <c r="K8" i="1"/>
  <c r="I8" i="1"/>
  <c r="F8" i="1"/>
  <c r="S7" i="1"/>
  <c r="I7" i="1"/>
</calcChain>
</file>

<file path=xl/sharedStrings.xml><?xml version="1.0" encoding="utf-8"?>
<sst xmlns="http://schemas.openxmlformats.org/spreadsheetml/2006/main" count="942" uniqueCount="434">
  <si>
    <t>PROCESO</t>
  </si>
  <si>
    <t>No.</t>
  </si>
  <si>
    <t>ELEMENTOS POSIBLEMENTE AFECTADOS</t>
  </si>
  <si>
    <t>OTROS PROCESOS DEL SISTEMA INTEGRADO DE GESTIÓN POSIBLEMENTE AFECTADOS</t>
  </si>
  <si>
    <t>CAUSAS</t>
  </si>
  <si>
    <t>CONSECUENCIAS</t>
  </si>
  <si>
    <t>ANÁLISIS
(ANTES DE CONTROLES)</t>
  </si>
  <si>
    <t>ACTIVIDADES DE CONTROL FRENTE A LA PROBABILIDAD</t>
  </si>
  <si>
    <t>ACTIVIDADES DE CONTROL FRENTE AL IMPACTO</t>
  </si>
  <si>
    <t>VALORACIÓN
(DESPUÉS DE CONTROLES)</t>
  </si>
  <si>
    <t>ACCIONES DE TRATAMIENTO</t>
  </si>
  <si>
    <t>INTERNAS</t>
  </si>
  <si>
    <t>EXTERNAS</t>
  </si>
  <si>
    <t>PROBABILIDAD</t>
  </si>
  <si>
    <t>IMPACTO</t>
  </si>
  <si>
    <t>VALORACIÓN</t>
  </si>
  <si>
    <t>PRODUCTO</t>
  </si>
  <si>
    <t>FECHA INICIO</t>
  </si>
  <si>
    <t xml:space="preserve">DESCRIPCIÓN DEL RIESGO </t>
  </si>
  <si>
    <t>TIPO DE RIESGO</t>
  </si>
  <si>
    <t>CLASIFICACIÓN DEL RIESGO</t>
  </si>
  <si>
    <t>OBJETIVO ESTRATÉGICO</t>
  </si>
  <si>
    <t>OBJETIVO DEL PROCESO</t>
  </si>
  <si>
    <r>
      <t xml:space="preserve">TIPO DE OBJETIVO 
</t>
    </r>
    <r>
      <rPr>
        <sz val="9"/>
        <color theme="0"/>
        <rFont val="Arial"/>
        <family val="2"/>
      </rPr>
      <t>(Seleccione con una X el Tipo de Objetivo Afectado</t>
    </r>
  </si>
  <si>
    <t>DESCRIPCIÓN DEL OBJETIVO SELECCIONADO</t>
  </si>
  <si>
    <t>TRÁMITES Y OPA'S</t>
  </si>
  <si>
    <t>TRATAMIENTO</t>
  </si>
  <si>
    <t>SEGUIMIENTO OFICINA ASESORA DE PLANEACION Y SISTEMAS</t>
  </si>
  <si>
    <t>SEGUIMIENTO POR PARTE DEL PROCESO</t>
  </si>
  <si>
    <t>% DE AVANCE</t>
  </si>
  <si>
    <t>SEGUIMIENTO  A LOS CONTROLES</t>
  </si>
  <si>
    <t>SEGUIMIENTO  A LAS ACCIONES DE TRATAMIENTO</t>
  </si>
  <si>
    <t>FECHA FIN</t>
  </si>
  <si>
    <t xml:space="preserve">EL RIESGO SE MATERIALIZO </t>
  </si>
  <si>
    <t>ACTIVO DE INFORMACIÓN</t>
  </si>
  <si>
    <t>Proceso</t>
  </si>
  <si>
    <t>Oportunidad</t>
  </si>
  <si>
    <t>Fuente</t>
  </si>
  <si>
    <t>Acción de Mejora</t>
  </si>
  <si>
    <t>Producto</t>
  </si>
  <si>
    <t>Responsable</t>
  </si>
  <si>
    <t xml:space="preserve">Fecha Inicio </t>
  </si>
  <si>
    <t>Fecha Fin</t>
  </si>
  <si>
    <t>SEGUIMIENTO  A LAS ACCIONES DE MEJORA</t>
  </si>
  <si>
    <t xml:space="preserve">Codigo </t>
  </si>
  <si>
    <t>Fecha</t>
  </si>
  <si>
    <t>Subsistema de Gestión</t>
  </si>
  <si>
    <t>PLAN DE MANEJO DE RIESGOS Y OPORTUNIDADES</t>
  </si>
  <si>
    <t xml:space="preserve">FECHA DE ACTUALIZACIÓN: </t>
  </si>
  <si>
    <t>CODIGO: ESDESOPSF043</t>
  </si>
  <si>
    <t>PÁGINA 1 DE 1</t>
  </si>
  <si>
    <t>VERSIÓN: 5</t>
  </si>
  <si>
    <t>MEDICIÓN Y MEJORA</t>
  </si>
  <si>
    <t>X</t>
  </si>
  <si>
    <t>Analizar y suministrar la información sobre el desempeño institucional y del sistema integrado de gestión a
través del informe ejecutivo de revisión por la dirección, para evaluar su eficacia, eficiencia y efectividad que
permita tomar acciones para el mejoramiento continuo del sistema y el aumento de la satisfacción de los
usuarios.</t>
  </si>
  <si>
    <t>Riesgo de Gestión</t>
  </si>
  <si>
    <t>Ejecución y administración de procesos</t>
  </si>
  <si>
    <t>N.A.</t>
  </si>
  <si>
    <t>NO</t>
  </si>
  <si>
    <t xml:space="preserve">--- Ningún Trámite y Procedimiento Administrativo
</t>
  </si>
  <si>
    <t>Todos los procesos en el Sistema Integrado de Gestión</t>
  </si>
  <si>
    <t xml:space="preserve">Alta rotación de personal en la Oficina Asesora de Planeación
Falencia en las actividades para el fomento de la cultura de la medición de la gestión como herramienta de mejora.
Falta de infraestructura tecnológica de información requerida para el adecuado seguimiento y medición del desempeño institucional y del sistema integrado de gestión.
Falta de conocimiento, cultura e interés por parte de los funcionarios y/ contratistas en la implementación del sistema integrado de gestión.
Desarticulación de los criterios y pertinencia en los Indicadores de Gestión 
</t>
  </si>
  <si>
    <t xml:space="preserve">Cambios de la normatividad 
</t>
  </si>
  <si>
    <t xml:space="preserve">No se utilizan los resultados de los  indicadores establecidos en cada proceso como herramienta para la gestión de la mejora y Toma de Decisiones.
Inoportunidad en la presentación de los Informes de Gestión
Afectación de la imagen institucional
</t>
  </si>
  <si>
    <t>Muy baja 20%</t>
  </si>
  <si>
    <t>Menor 40%</t>
  </si>
  <si>
    <t>Baja</t>
  </si>
  <si>
    <t xml:space="preserve">Falta de infraestructura tecnologica para el adecuado seguimiento y reporte de avance de las acciones formuladas para la mejora
Falta de cultura por parte de los funcionarios para el reporte oportuno del avance de las acciones de mejora
</t>
  </si>
  <si>
    <t xml:space="preserve">Afectación de la Imagen Institucional
Sanciones por parte de los entes de control
</t>
  </si>
  <si>
    <t>Baja 40%</t>
  </si>
  <si>
    <t>Mayor 80%</t>
  </si>
  <si>
    <t>Alta</t>
  </si>
  <si>
    <t>DIRECCIONAMIENTO ESTRATÉGICO</t>
  </si>
  <si>
    <t>Formular la planeación estratégica, políticas, objetivos, lineamientos, estrategia, planes y suministrar los recursos a través actos administrativos, para lograr el cumplimiento de la misión, visión y mejoramiento institucional.</t>
  </si>
  <si>
    <t>Moderado 60%</t>
  </si>
  <si>
    <t>Moderada</t>
  </si>
  <si>
    <t xml:space="preserve">Inadecuado envio y justificación porparte de los procesos, para solicitar el trámite de vigencias futuras
No contar con apropiación en elmarco del gasto demediano plazapara el trámite de vigencias futuras
</t>
  </si>
  <si>
    <t xml:space="preserve">Falta de lineamientos claros por parte de los  Ministerios para el trámite de vigencias futuras
</t>
  </si>
  <si>
    <t xml:space="preserve">Sanciones 
Investigaciones
Afectación a la imagen institucional
Reprocesos en la entidad
Proyecciones Inadecuadas
</t>
  </si>
  <si>
    <t>Catastrófico 100%</t>
  </si>
  <si>
    <t>Extrema</t>
  </si>
  <si>
    <t xml:space="preserve">Solicitud y seguimiento porparte de la Oficina Asesora de Planeación y Sistemas de las necesidades de bienes y servicios para vigencias futuras
Informar a los procesos el estado de los saldos presupuestales y/o disponibilidad de la asignación presupuestal para la siguiente vigencia de los bienes y servicios solicitados
</t>
  </si>
  <si>
    <t xml:space="preserve">Desconocimiento normativo relacionado con el manejo de residuos
Inadecuada valoración del Aspecto Ambiental
</t>
  </si>
  <si>
    <t xml:space="preserve">Cambios Normativos
</t>
  </si>
  <si>
    <t xml:space="preserve">Afectación de la Imagen Institucional
Sanciones de la Autoridad Ambiental
</t>
  </si>
  <si>
    <t>Media 60%</t>
  </si>
  <si>
    <t xml:space="preserve">Valoración de aspectos e impactos ambientales
Seguimiento a la generación de los residuos 
Revisión de la normatividad Ambiental Vigente
</t>
  </si>
  <si>
    <t>Gestionar los aspectos e impactos ambientales significativos en un 90% a través de la implementación de actividades encaminadas a la gestión adecuada de los recursos naturales y el cuidado del Medio Ambiente, cumpliendo la normatividad vigente para las vigencias 2022 y 2023.</t>
  </si>
  <si>
    <t>NA</t>
  </si>
  <si>
    <t xml:space="preserve">Posibilidad de afectación reputacional y económica por Sanciones de la Autoridad Ambiental debido a la no inclusion e incumplimiento de los criterios ambientales a los servicios o productos contratados externamente a los que les aplique. </t>
  </si>
  <si>
    <t xml:space="preserve">Desconocimiento normativo relacionado a los criterios ambientales aplicado a los proveedores contratados externamente 
</t>
  </si>
  <si>
    <t>Cambios Normativos</t>
  </si>
  <si>
    <t>No hay controles establecidos en este momento</t>
  </si>
  <si>
    <t>Posibilidad de afectacion reputacional debido a  deficiencias en la conveniencia y oprtunidad  de las políticas , programas y controles operativos referentes a la gestion ambiental  , en las diferentes sedes   que puede llevar a una no conformidad del sistema.</t>
  </si>
  <si>
    <t>Falta de alineacion de los planes, programas de gestion ambiental a la direccion estrategica de la entidad</t>
  </si>
  <si>
    <t>Cambios en la planeacion estrategica de la entidad</t>
  </si>
  <si>
    <t xml:space="preserve">Afectacion en el cumplimiento del objetivo estrategico ambiental 
</t>
  </si>
  <si>
    <t>Verificar en el Comité Institucional de Gestión y Desempeño, la pertinencia de las actividades definidas en Plan Institucional de Gestión Ambiental -PIGA</t>
  </si>
  <si>
    <t xml:space="preserve">GESTIÓN TICS </t>
  </si>
  <si>
    <t>Gestionar el correcto funcionamiento de los sistemas y la infraestructura tic´s de la entidad mediante el
análisis, ejecución y seguimiento de requerimientos tecnológicos con el fin de servir como apoyo estratégico a
la entidad, garantizando el uso de tecnologías en la consecución de los objetivos de forma eficiente.</t>
  </si>
  <si>
    <t>Fallas tecnológicas</t>
  </si>
  <si>
    <t xml:space="preserve">--- Todos los Trámites y Procedimientos Administrativos
</t>
  </si>
  <si>
    <t xml:space="preserve">Falta de capacitación y conocimiento especializado del personal a cargo de la Mesa de ayuda y apoyo tecnológico especializado para los equipos y funcionarios de la entidad, generando demora en la prestación de servicios tecnológicos entregados a través de la mesa de ayuda
Falta de soporte técnico especializado para las herramientas tecnológicas de la entidad.
Insuficientes recursos financieros para adquirir aplicativos y sistemas de información que respondan a las necesidades de los procesos de la entidad y que garanticen la privacidad, seguridad de la información y seguridad digital de la entidad
Falta de infraestructura tecnológica para garantizar la continuidad del negocio frente a una situación adversa.
Falta de gestión del cambio y cultura organizacional
Falta de actualización de la infraestructura tecnológica (servidores, equipos de computo, redes) de la entidad para la estabilidad del hardware y software de la entidad
</t>
  </si>
  <si>
    <t xml:space="preserve">Retraso en la operación de los funcionarios
Afectación de la imagen de la entidad frente a los usuarios
Afectaciones Legales y sanciones económicas
Inoperabilidad de las herramientas y/o elementos tecnologicos (equipos de computo, impresoras, etc) 
Afectación o baja disponibilidad de los sistemas de información de la entidad
</t>
  </si>
  <si>
    <t>Muy Alta 100%</t>
  </si>
  <si>
    <t xml:space="preserve">1. Registrar  en la Matriz centralizada los requerimientos de los usuarios de manera permanente.
2. Realizar seguimiento diario y distribución a los Ing, de soporte los requerimientos recibidos para su gestión y solucion
</t>
  </si>
  <si>
    <t>SERVICIOS ADMINISTRATIVOS</t>
  </si>
  <si>
    <t xml:space="preserve">Efectuar el tramite de adquisición, administración y suministro de bienes y servicios; custodia y aseguramiento
de los mismos, para garantizar los requerimientos de los procesos que contribuyan al logro de la misión
institucional de la entidad
</t>
  </si>
  <si>
    <t>Procesos de apoyo en el Sistema Integrado de Gestión</t>
  </si>
  <si>
    <t xml:space="preserve">No contamos con un Comité evaluador de Bienes
Desactualización de la base de datos de las cuentas personales
El modulo de  bienes inmuebles se encuentra obsoleto
No se cuenta con personal idóneo, calificado, responsable y con continuidad permanente para el control de inventario de bienes devolutivos.
</t>
  </si>
  <si>
    <t xml:space="preserve">Cambio de Normatividad (políticas en el manejo de activos en el estado)
</t>
  </si>
  <si>
    <t xml:space="preserve">Sanciones disciplinarias, fiscales y penales
Afectación de la Imagen Institucional
</t>
  </si>
  <si>
    <t xml:space="preserve">• Actualizar semanalmente la base de datos de cuentas personales, de acuerdo a las novedades presentadas en el boletín diario de almacén, traslado de funcionarios, entrega de cargos y terminación de contrato de los funcionarios.
• Mediante el contrato de prestacion de servicios establecer la obligación de la actualización y control de las cuentas personales
</t>
  </si>
  <si>
    <t xml:space="preserve">Insuficientes recursos financieros para la adquirir polizas de seguros  
falta de control de vencimiento de las pólizas de seguros
Falta comunicación con los intermediarios de seguros que adelanten asesoramiento en el  procesos de adquisición de pólizas de seguros.
Falta de recurso tecnológico, humano e infra estura para el cuidado y protección de los bienes de propiedad de la entidad
Los servidores públicos y contratistas no asumen la responsabilidad sobre la custodia de los bienes a su cargo
</t>
  </si>
  <si>
    <t xml:space="preserve">Política de austeridad en el gasto publico por parte del gobierno nacional.
</t>
  </si>
  <si>
    <t xml:space="preserve">Intervención por parte de un ente de control u otro ente regulador
Sanciones Disciplinarias, Fiscales y Penales
Afectación de la propiedad, planta y equipo de la entidad
Hallazgos e investigaciones
</t>
  </si>
  <si>
    <t xml:space="preserve">Asegurar los bienes que se encuentra en  bodega y realizar inspecciones físicas constantes a los bienes.
Tener en cuenta las fechas de terminación de todas las pólizas, proyectando presupuestalmente los costos, análisis de las clases seguros, solicitar oportunamente la nueva contratación, mediante estudio previo con el fin de salvaguardar los bienes y servicios.
Mediante memorando solicitar recursos necesarios para cubrir el 100%  de las polizas y no contar con estos implica incumplimiento de las funciones del proceso.
Proyectar en el anteproyecto de el Plan Anual de adquisiciones  los cálculos de valor de cada póliza, de acuerdo al inventario de bienes existentes  determinando cuales son prioridad de asegurar y riesgos financieros
</t>
  </si>
  <si>
    <t xml:space="preserve">SEGUIMIENTO Y EVALUACIÓN INDEPENDIENTE </t>
  </si>
  <si>
    <t>Evaluar de forma independiente la gestión de los procesos determinando su grado de eficiencia, eficacia y
efectividad con el fin de generar recomendaciones para la toma de decisiones, el mantenimiento y la mejora
continua del SIG.</t>
  </si>
  <si>
    <t xml:space="preserve">Falta de actualizacion de procedimientos y ficha de caracterizacion
Falta de veracidad en las evidencias de la informacion suministrada por parte de los procesos, al realizar la verificacion y seguimiento.
Entrega extemporanea de la información por parte de los procesos para reportes internos  y a entes de control.
No entrega la información solicitada por parte de los procesos
</t>
  </si>
  <si>
    <t xml:space="preserve">
</t>
  </si>
  <si>
    <t xml:space="preserve">Afectación de la Imagén Institucional
Sanciones Disciplinarias
Hallazgos por Organismos de Control
</t>
  </si>
  <si>
    <t xml:space="preserve">El Responsable del proceso de Seguimiento y Evaluación Independiente realiza el Reporte Semestral del Indicador Porcentaje ejecución de Informes de Ley del Plan de Auditorias Independiente con el fin de verificar el cumplimiento de los Informes de Ley
</t>
  </si>
  <si>
    <t>GESTIÓN FINANCIERA</t>
  </si>
  <si>
    <t>Administrar con sujeción a las disposiciones legales, los recursos de la entidad y proveer información
financiera, contable y oportuna para la toma de decisiones.</t>
  </si>
  <si>
    <t xml:space="preserve">--- Ningún Trámite
</t>
  </si>
  <si>
    <t>Ningún otro proceso en el Sistema Integrado de Gestión</t>
  </si>
  <si>
    <t xml:space="preserve">Desactualización del manual de politicas contables
Falta de conocimiento permanente de la actualización de la normatividad contable publica 
Rotacion de los funcionarios fuera del procesos haciendo que se produzcan reprocesos por falta de experticia.
</t>
  </si>
  <si>
    <t xml:space="preserve">Costantes cambios en materia juridica y financiera que conlleven al incumplimiento de obligaciones tributarias.
Por la eventualidad de la emergencia sanitaria que esta enfrentando el pais, la entidad puede enfrentar la posibilidad de la perdida de informacion (que no se encuentran de manera digitalizada)
</t>
  </si>
  <si>
    <t xml:space="preserve">Demandas y demás acciones jurídicas
Detrimento de la imagen de la entidad ante sus grupos de valor
 I n v e s t i g a c i o n e s disciplinarias, Fiscales y Penales
Perdida de recursos
</t>
  </si>
  <si>
    <t>Actualización del manual de políticas contables 
De manera trimestral,  se realizan las  Conciliaciones entre procesos</t>
  </si>
  <si>
    <t>GESTIÓN DE PRESTACIONES ECONÓMICAS</t>
  </si>
  <si>
    <t>Reconocer y ordenar el pago oportuno de las prestaciones económicas a que tenga derecho nuestros
usuarios, conforme a las normas legales y convencionales y procedimientos establecidos.</t>
  </si>
  <si>
    <t>Usuarios, productos y prácticas</t>
  </si>
  <si>
    <t xml:space="preserve">RECONOCIMIENTO AUXILIO FUNERARIO
SUSTITUCION PENSIONAL A PADRES DEL CAUSANTE
SUSTITUCION PENSIONAL A HIJO(A) INVALIDO (A)
SUSTITUCION PENSIONAL POST MORTEM
</t>
  </si>
  <si>
    <t xml:space="preserve"> Depender del archivo general, secretaria general y atención al ciudadano para resolver ciertos trámites del proceso
 No existe mecanismo de control adecuado para el ingreso de los usuarios externos al proceso.
 Contestar extemporáneamente los tramites y solicitudes de los usuarios
</t>
  </si>
  <si>
    <t xml:space="preserve">
sanciones disciplinarias y/o sanciones judiciales
Presiones sociales por parte de grupos, asociaciones, entre otros.
Detrimento Patrimonial 
</t>
  </si>
  <si>
    <t>Alta 80%</t>
  </si>
  <si>
    <t xml:space="preserve">EL FUNCIONARIO O CONTRATISTA ASIGNADO DEL PROCESO DE PRESTACIONES ECONOMICAS, CADA TRIMESTRE CONTROLAR LOS TIEMPOS DE LOS TRAMITES QUE SE LE ASIGNAN A LOS FUNCIONARIOS SUSTANCIADORES, MEDIANTE LA PRESENTACION DE INFORMES. EN CASO DE ENCONTRAR INCUMPLIMIENTO EN LOS TIEMPOS DE RESPUESTA A LOS TRAMITES, NOTIFICA AL SUSTANCIADOR VIA CORREO ELECTRONICO LA DEMORA CON EL FIN DE DAR CUMPLIMIENTO EN LOS TERMINOS LEGALES. 
EL FUNCIONARIO O CONTRATISTA ASIGNADO DEL PROCESO DE PRESTACIONES ECONOMICAS, DE FORMA ANUAL, REALIZA UNA SOCIALIZACIÓN SOBRE SANCIONES DISCIPLINARIAS FRENTE AL MANEJO INADECUADO DE LOS TRÁMITES. EN CASO DE FALTAR PERSONAL EN SOCIALIZARSE SE LE ENVIARA LA PRESENTACIÓN PARA SU REVISIÓN.
</t>
  </si>
  <si>
    <t>PENSIÓN SANCIÓN O PENSION PROPORCIONAL
SUSTITUCION PRORROGA POR ESTUDIO
SUSTITUCION PENSIONAL A PADRES DEL CAUSANTE
SUSTITUCION PENSIONAL A HIJO(A) INVALIDO (A)
SUSTITUCION PENSIONAL POST MORTEM
SUSTITUCION PENSIONAL DE LA LEY 1208/2008</t>
  </si>
  <si>
    <t xml:space="preserve">Alta rotación del personal de contratación
 Demoras en los trámites ocasionada por la falta de respuesta o respuesta extemporanea de las otras dependencias de la Entidad.
Falta de unificación de criterios entre el grupo de Gestión Prestaciones Economicas y los demás procesos de la entidad
</t>
  </si>
  <si>
    <t xml:space="preserve">Cambios en la normatividad
</t>
  </si>
  <si>
    <t xml:space="preserve">Afectación de la Imagen Institucional
Sanciones disciplinarias y fiscales
Detrimento Patrimonial 
</t>
  </si>
  <si>
    <t xml:space="preserve">REALIZAR EL ESTUDIO JURIDICO PARA EL RECONOCIMIENTO DE LAS PRESTACIONES ECONÓMICAS
SOCIALIZACIÓN FRENTE A LOS CAMBIOS DE NORMATIVIDAD LEGAL Y CAMBIOS PROCEDIMENTALES 
</t>
  </si>
  <si>
    <t>GESTIÓN DE TALENTO HUMANO</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</si>
  <si>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</si>
  <si>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EMISIÓN DE BONO PENSIONAL   
CERTIFICADOS DE PENSION
RESPUESTA A DERECHO DE PETICION
ATENCIÓN A TRAMITES
INDEMNIZACION SUSTITUTIVA PENSION DE VEJEZ
RELIQUIDACIÓN O INDEXACIÓN DE PENSIONES</t>
  </si>
  <si>
    <t xml:space="preserve">Inexistencia de un sistema integrado para manejar toda la información del Talento Humano. 
Perdida de información por falta de digitalización de historias laborales del personal retirado, soporte de pago de nomima y de seguridad social y parafiscales
Presupuesto insuficiente para la actualización del Software de nomina y gestión documental
</t>
  </si>
  <si>
    <t xml:space="preserve">Inoportunidad en la entrega de la información
Sanciones disciplinarias 
En caso de encontrarse o detectarse alguna falencia enlos pagos realizados, la entidad debe incurrir en el pago y reconocimiento de intereses moratorios 
Afectación de la Imagen Institucional
</t>
  </si>
  <si>
    <t xml:space="preserve">Implementar un plan de contingencia que permita contar con la información digital, correspondiente a las nóminas e historia laborales de las vigencias 1992 al 2009
Implementar un plan de trabajo con el propósito de digitalizar los documentos que se encuentren archivados en las historias laborales
</t>
  </si>
  <si>
    <t>Gestion del Talento Humano</t>
  </si>
  <si>
    <t>Promover la seguridad y salud de los colaboradores en un 100% por medio acciones que busquen gestionar los accidentes y las enfermedades laborales</t>
  </si>
  <si>
    <t>Gestion</t>
  </si>
  <si>
    <t>Relaciones Laborales</t>
  </si>
  <si>
    <t>Posibilidad de afectación economica por sanciones legales debido al incumplimiento de los objetivos del Sistema de Gestion de la Seguridad y Salud en el Trabajo a causa de la no realizacion de las acciones establecidas en el Plan Institucional y en los Programas de la Seguridad y Salud en el Trabajo de la entidad</t>
  </si>
  <si>
    <t>Todos los tramites y opas</t>
  </si>
  <si>
    <t>Todos los procesos</t>
  </si>
  <si>
    <t>Debil seguimiento al cumplimiento del Plan Institucional y los programas del SGSST</t>
  </si>
  <si>
    <t>Impacto economico por sanciones legales</t>
  </si>
  <si>
    <t>Alto 80%</t>
  </si>
  <si>
    <t>Alto</t>
  </si>
  <si>
    <t>La oficina Asesora de Planeacion y Sistemas y el GIT Gestion Talento Humano coordinan la ejecucion de la auditoria interna al Subsistema de Gestion de la Seguridad y Salud en el Trabajo para verificar el cumplimiento de las actividades del Plan Institucional de la Seguridad y Salud en el Trabajo y los Programas de la seguridad y salud en el trabajo. Evidencia: Informe de auditoria interna al Subsistema de Gestion de la Seguridad y Salud en el Trabajo</t>
  </si>
  <si>
    <t>GESTIÓN DOCUMENTAL</t>
  </si>
  <si>
    <t>Facilitar la administración y conservación de la documentación producida y recibida por el fps fcn en sus
distintas fases de archivo: de gestión, central e histórico, a través de actividades administrativas y técnicas
orientadas a su planificación, manejo; organización y control.</t>
  </si>
  <si>
    <t xml:space="preserve">Incumplimiento en la implementación de los instrumentos archivísticos
No cuenta con un sistema de gestión de  documentos electrónico acorde para el manejo de los documentos del archivo
Falta de un programa de gestion documental que guarde y conserve las imágenes digitales de los documentos 
Desconocimiento de los servidores públicos del FPS FNC en los temas de Gestión Documental 
</t>
  </si>
  <si>
    <t xml:space="preserve">Demandas y demás acciones jurídicas
Detrimento de la imagen de la entidad ante sus grupos de valor
 I n v e s t i g a c i o n e s disciplinarias, Fiscales y Penales
</t>
  </si>
  <si>
    <t xml:space="preserve">El Responsable del proceso de Gestión Documental realiza trimestralmente socialización y Capacitaciones a los servidores publicos de FPS-FNC de los temas de Gestión Documental
</t>
  </si>
  <si>
    <t xml:space="preserve">Desconocimiento de los servidores públicos del FPS FNC en los temas de Gestión Documental 
Incumplimiento en la implementación de los instrumentos archivísticos
</t>
  </si>
  <si>
    <t xml:space="preserve">Sanciones Pecuniarias y penales
Afectación de la imagen institucional
Insatisfacción de los Usuarios Internos y externos
</t>
  </si>
  <si>
    <t xml:space="preserve">El Resposable del Proceso de Gestión Documental verifica las transferencias documentales 
El Resposable del Proceso de Gestión Documental Diligenciar el Formato Unico de Inventario Documental del Archivo Central
</t>
  </si>
  <si>
    <t>GESTIÓN DE BIENES TRANSFERIDOS</t>
  </si>
  <si>
    <t xml:space="preserve">Administrar y comercializar los bienes transferidos por los extintos ferrocarriles nacionales de Colombia
</t>
  </si>
  <si>
    <t>Daños a activos fijos/eventos externos</t>
  </si>
  <si>
    <t xml:space="preserve">Falta de presupuesto  para el saneamiento administrativo y Jurídico de los bienes. 
No contamos con un sistema o programa para la administración financiera de los Bienes inmuebles.
Falta de un equipo de trabajo idóneo, estable y permanente, para el saneamiento de bienes inmuebles. 
</t>
  </si>
  <si>
    <t xml:space="preserve">Cambio de Normatividad (políticas en el manejo de activos en el estado)
Ocupación de hecho de los inmuebles (Invasión).
</t>
  </si>
  <si>
    <t xml:space="preserve">
No se puede llevar un control detallado de cada inmueble y no se podría clasificar de acuerdo a  las normas NIIF.
No se podría realizar saneamiento de los bienes inmuebles.
Sanciones por incumplimiento en la normatividad vigente, de tipo disciplinarias y administrativas, Hallazgos por los entes de control.
Impide la comercialización, arrendamiento y/o dar en comodato, de igual forma desgaste administrativo y judicial.
</t>
  </si>
  <si>
    <t xml:space="preserve">Cada vez que se vaya a realizar un saneamiento, Se realiza el estudio de titulos de los Bienes Inmuebles
</t>
  </si>
  <si>
    <t>GESTION DE SERVICIOS DE SALUD</t>
  </si>
  <si>
    <t xml:space="preserve">Garantizar la prestación de los servicios de salud a todos los usuarios en términos de oportunidad, calidad
y eficiencia y soportados en la normatividad aplicable.
</t>
  </si>
  <si>
    <t xml:space="preserve">Riesgo de Gestión </t>
  </si>
  <si>
    <t>Cumplimiento</t>
  </si>
  <si>
    <t>Inoportuna atención de necesidades o requerimientos Por demoras en el envió de información por parte de los contratistas de servicios de salud (IPS)</t>
  </si>
  <si>
    <t>Dependencia del envió de información  por parte de los prestadores que puede generar incumplimientos e imposición de sanciones
Por la naturaleza del Fondo como Entidad Pública del Orden Nacional se dificulta el proceso de cumplimiento de todas las funciones del aseguramiento</t>
  </si>
  <si>
    <t>Normatividad cambiante que no tiene en cuenta las particularidades del Fondo como Entidad Adaptada</t>
  </si>
  <si>
    <t>Envió de información incorrecta o extemporánea a Entes de Control, con riesgo de sanción
Dificultad del proceso con las funciones del aseguramiento, inconformidades por parte de los usuarios y sanciones por Entes de Control
Dificultad del proceso en el cumplimiento de todas las funciones del aseguramiento</t>
  </si>
  <si>
    <t>Posible (3)</t>
  </si>
  <si>
    <t>Menor (2)</t>
  </si>
  <si>
    <t>Definir cronograma de reporte de información por parte de los contratistas y seguimiento por parte de los responsables del Fondo a cargo de contratistas deservicios de salud
Reunión de retroalimentación de calidad y oportunidad de entrega de información con contratistas</t>
  </si>
  <si>
    <t>ATENCIÓN AL CIUDADANO</t>
  </si>
  <si>
    <t>Gestionar de forma oportuna y veraz la información solicitada por los usuarios, orientándolos en la realización
de los trámites y servicios que presta la entidad con el fin de satisfacer las necesidades de los ciudadanos.</t>
  </si>
  <si>
    <t xml:space="preserve">Falta de oportunidad  en las respuestas de las PQRSD a nivel nacional 
Falta de actualización de  un aplicativo para dar seguimiento a las PQRD
Falta de control en la gestión de las  PQRSD a nivel nacional 
</t>
  </si>
  <si>
    <t xml:space="preserve">Sanciones a la Entidad
Riesgo de salud de los usuarios del fondo
Insatisfacción del usuario
Incremento En El Número De Pqrsd A Nivel Nacional Supersalud
</t>
  </si>
  <si>
    <t xml:space="preserve">Llevar un registro de las PQRSD en una base de datos de Excel para tener el control de las mismas
</t>
  </si>
  <si>
    <t>Procesos misionales en el Sistema Integrado de Gestión</t>
  </si>
  <si>
    <t xml:space="preserve">Fallas en el aplicativo ORFEO
Falta de actualización del estado de los requerimientos en el Sistema de Correspondencia - Orfeo por parte de los procesos de la entidad
Falta de capacitación al personal de atención al usuario
Alta rotación de personal
</t>
  </si>
  <si>
    <t xml:space="preserve">Fallas en el fluido electrico
</t>
  </si>
  <si>
    <t xml:space="preserve">
Retrasos en la operación de radicación de documentos
Acumulación de solicitudes allegadas en atención al ciudadano
Acumulación de usuarios en la sala de espera de atención al ciudadano
Desconfigración del Digiturno
Insatisfacción del Usuario
Afectación de la Imagen Institucional
</t>
  </si>
  <si>
    <t xml:space="preserve">
Capacitación o socialización en atención al usuario
Trimestralmente se genera un informe que muestra la satisfacción al ciudadano frente a la orientación brindada a traves de los canales de comunicación habilitados
</t>
  </si>
  <si>
    <t>GESTIÓN DE COBRO</t>
  </si>
  <si>
    <t>Gestionar el recaudo de obligaciones creadas a favor y en contra de la nación, producto de las entidades liquidadas del sector salud o aquellas entidades fusionadas, transformadas y/o asignadas a la entidad por el gobierno nacional, dada su naturaleza y conveniencia</t>
  </si>
  <si>
    <t xml:space="preserve">RECONOCIMIENTO CUOTA PARTE PENSIONAL
PENSION DE VEJEZ O DE JUBILACION 
RESPUESTA A DERECHO DE PETICION
</t>
  </si>
  <si>
    <t xml:space="preserve">PROCEDIMIENTOS SIN ACTUALIZACIÓN
FALTA DE RESPUESTA OPORTUNA DE LAS PETICIONES PRESENTADAS POR LOS USUARIOS EN GESTIÓN DE COBRO
FALTA DE INSUMOS PARA DAR RESPUESTA DE FONDO A LAS PETICIONES
FALTA DE EFECTIVIDAD DE LAS POLÍTICAS PARA LA INICIACIÓN DE ACUERDOS DE PAGO EN LA ETAPA COBRO PERSUASIVO
FALTA DE ACTUALIZACIÓN Y DIGITALIZACIÓN DE LOS EXPEDIENTES EN ETAPA PERSUASIVA Y COACTIVA FPS
FALTA DE DOCUMENTACION QUE CONSTITUYE EL TÍTULO EJECUTIVO COMPLEJO SOPORTE PARA EL PAGO Y COBRO (CIRCULAR CONJUNTA 069 DE 2008 ARTÍCULO 2º)
Falta de identificación del proceso al cual pertenece el recurso recaudado 
</t>
  </si>
  <si>
    <t xml:space="preserve">RENUENCIA EN EL PAGO DE LAS OBLIGACIONES A FAVOR DEL FPS-FNC POR PARTE DE LOS DEUDORES EN LAS ETAPAS DE GESTIÓN DE COBRO.
</t>
  </si>
  <si>
    <t xml:space="preserve">
Imposibilidad de adelantar la gestión de cobro sin que se haya constituido el título ejecutivo complejo 
Se disminuye la probabilidad del recaudo en etapa persuasiva 
</t>
  </si>
  <si>
    <t>Leve 20%</t>
  </si>
  <si>
    <t xml:space="preserve">Valida y envia citaciones a los deudores sobre los cuales no se logró recaudo en etapa de cartera con el fin invitarlos a que paguen la deuda o se suscriban acuerdos de pago. Evidencia: Citaciones
Verifca y realiza seguimiento mensual a los términos otorgados al deudor para el pago de la obligación o suscripción del acuerdo de pago.
Evidencia: base general gestión cobro persuasivo"
</t>
  </si>
  <si>
    <t>Gestionar el recaudo de obligaciones creadas a favor y en contra de la nación, producto de las entidades
liquidadas del sector salud o aquellas entidades fusionadas, transformadas y/o asignadas a la entidad por el
gobierno nacional, dada su naturaleza y conveniencia</t>
  </si>
  <si>
    <t xml:space="preserve">FALTA DE HERRAMIENTAS DE CONTROL Y SEGUIMIENTO DE LOS PROCESOS CONCURSALES
</t>
  </si>
  <si>
    <t xml:space="preserve">RENUENCIA EN EL PAGO DE LAS OBLIGACIONES A FAVOR DEL FPS-FNC POR PARTE DE LOS DEUDORES EN LAS ETAPAS DE GESTIÓN DE COBRO.
INSOLVENCIA DE LOS DEUDORES POR ENCONTRARSE INMERSOS EN PROCESOS CONCURSALES.
Falta de unificación de la publicidad de las entidades que ingresan en procesos concursales, toda vez que, dependiendo de la superintendencia de su rama, o la naturaleza jurídica de la persona moral o natural, se surte la publicidad en diferentes medios,  plataformas o periódicos que dificulta la consulta dada la gran cantidad de deudores.
</t>
  </si>
  <si>
    <t xml:space="preserve">Se aumenta la posibilidad de no ser reconocidos en forma oportuna como acreedores
Se disminuye la probabilidad del recaudo y puede presentarse el no pago definitivo de las acreencias a favor de la Entidad
Afectación de la Imagen Institucional
Sanciones disciplinarias y/o fiscales
</t>
  </si>
  <si>
    <t xml:space="preserve">
1. Validar en las páginas dela Superintendencia de Sociedades, los deudores que ingresan en insolvencia para verificar si los mismos hacen parte de la cartera del FPS-FNC.  Evidencia: Matriz de Avisos baranda virtual
</t>
  </si>
  <si>
    <t xml:space="preserve">RECONOCIMIENTO CUOTA PARTE PENSIONAL
PENSION DE VEJEZ O DE JUBILACION 
</t>
  </si>
  <si>
    <t xml:space="preserve">FALTA DE ACTUALIZACIÓN Y DIGITALIZACIÓN DE LOS EXPEDIENTES EN ETAPA PERSUASIVA Y COACTIVA FPS
FALTA DE INSUMOS PARA DAR RESPUESTA DE FONDO A LAS PETICIONES
FALTA DE RESPUESTA OPORTUNA DE LAS PETICIONES PRESENTADAS POR LOS USUARIOS EN GESTIÓN DE COBRO
</t>
  </si>
  <si>
    <t xml:space="preserve">AFECTACIÓN DE LA CONTINUIDAD DE LAS ACTIVIDADES DEL PROCESO GESTIÓN DE COBRO POR LA EMERGENCIA SANITARIA COVID-19
</t>
  </si>
  <si>
    <t xml:space="preserve">Atención inoportuna a las peticiones de usuarios o terceros interesados
Acciones de tutelas en contra de la Entidad
Imposibilidad de emitir respuestas de Fondo a las peticiones de  los usuarios o terceros interesados, por depender de insumos que se encuentran otras dependencias de la entidad
Imposición de sanciones a la Entidad
</t>
  </si>
  <si>
    <t xml:space="preserve">Revisar con oportunidad el reparto de las peticiones y/o requerimientos para dar respuesta en los términos regulados en la ley. Evidencia: Base PQRS
Validar oportunamente los insumos necesarios  de las áreas misionales y de apoyo de la entidad, con el fin de brindar respuesta oportuna a los ciudadanos. Evidencia: Base de memorandos y Base de solicitudes de liquidaciones.
</t>
  </si>
  <si>
    <t xml:space="preserve">PENSION DE VEJEZ O DE JUBILACION 
RELIQUIDACIÓN O INDEXACIÓN DE PENSIONES
EMISIÓN DE BONO PENSIONAL   
</t>
  </si>
  <si>
    <t xml:space="preserve">FALTA DE RESPUESTA OPORTUNA DE LAS PETICIONES PRESENTADAS POR LOS USUARIOS EN GESTIÓN DE COBRO
PROCEDIMIENTOS SIN ACTUALIZACIÓN
FALTA DE REALIZACIÓN DE PROCESO CONCILIATORIO DE LOS VALORES REGISTRADOS EN CADA UNO DE LOS PROCESOS DE COBRO COACTIVO Y LOS REGISTRADOS EN EL GIT CONTABILIDAD
</t>
  </si>
  <si>
    <t xml:space="preserve">LA NO MATERILIZACION DE LAS MEDIDAS CAUTELARES, DEBIDO A QUE LA MAYORIA DE LAS CUENTAS SON DE RECURSOS INEMBARGABLES O POR FALTA DE RECURSOS EN LAS CUENTAS DE LOS DEUDORES
INTERPOSICION DEL MEDIO DE CONTROL DE NULIDAD Y RESTABLECIMIENTO DEL DERECHO EN LOS PROCESOS EN ETAPAS DE COBRO, ANTE LA JURISDICCION CONTENCIOSA ADMINISTRATIVA
PROCEDENCIA DE LA REVOCATORIA DIRECTA DE LOS ACTOS ADMINISTRATIVOS DENTRO DE LAS ETAPAS DE GESTION DE COBRO
DETRIMENTO PATRIMONIAL POR OPERAR LA PRESCRIPCIÓN POR PARTE DE LAS ENTIDADES DEUDORAS
AFECTACIÓN DE LA CONTINUIDAD DE LAS ACTIVIDADES DEL PROCESO GESTIÓN DE COBRO POR LA EMERGENCIA SANITARIA COVID-19
</t>
  </si>
  <si>
    <t xml:space="preserve">Afectación de recursos que hacen parte del Sistema de Seguridad Social Integral
Hallazgos Administrativos, disciplinarios y fiscales contra la Entidad por el no cumplimiento de la conciliación 
Inadecuada transmisión del conocimiento en Gestión de Cobro para garantizar la continuidad de la labor adecuada del proceso gestión de cobro en los funcionarios y contratistas que asuman estas funciones 
Los bienes muebles de algunos deudores son inembargables ya sea por hacer parte del Sistema General de Participaciones u otra naturaleza de inembargabilidad
Suspensión de los procesos de cobro 
Devolución de los títulos recaudados y no imputadas al estado de cuenta de la obligación 
Imposibilidad de continuar las etapas del proceso gestión de cobro
Incumplimiento en las metas de recaudo proyectadas por la Entidad para la vigencia por suspensión de los términos de los procesos de cobro coactivo 
</t>
  </si>
  <si>
    <t>extrema</t>
  </si>
  <si>
    <t xml:space="preserve">Validar los procesos de cobro coactivo que tengan debidamente ejecutoriadas sus etapas  para decretar medidas cautelares. Evidencia: Base de Autos - Cobro coactivo
</t>
  </si>
  <si>
    <t>ASISTENCIA JURIDICA</t>
  </si>
  <si>
    <t>Asistir jurídicamente a la entidad con el objeto de asesorar su gestión, garantizar la defensa, la adecuada
gestión y auto regulación, así como la adquisición de bienes y servicios requeridos por los procesos para el
desarrollo de sus funciones</t>
  </si>
  <si>
    <t>Posibilidad de pérdida económica y reputacional  por sanciones de entes de control, despachos judiciales y quejas de los usuarios debido al incumplimiento en la oportunidad y calidad de respuesta frente a sus requerimientos y solicitudes</t>
  </si>
  <si>
    <t>Procesos misionales y de apoyo del Sistema Integrado de Gestión</t>
  </si>
  <si>
    <t xml:space="preserve">NUMEROSOS TRÁMITES ADICIONALES INTERNOS QUE NO ESTÁN CONTEMPLADOS EN LA NORMATIVIDAD 
FALTA DE COLABORACIÓN TRANSVERSAL POR PARTE DE ALGUNOS DE LOS PROCESOS MISIONALES Y DE APOYO, PARA RECIBIR EL INSUMO  REQUERIDO PARA DAR RESPUESTA OPORTUNA A LOS REQUERIMIENTOS DE LOS ENTES DE CONTROL, DESPACHOS JUDICIALES Y USUARIOS
FALTA DE CREACIÓN DE EXPEDIENTES VIRTUALES DE LA TOTALIDAD DE LOS PROCESOS DE APOYO Y MISIONALES
CONSTANTE ROTACIÓN DEL PERSONAL
 EQUIPOS TECNOLÓGICOS OBSOLETOS (IMPRESORA, SCANER, COMPUTADORES)
</t>
  </si>
  <si>
    <t xml:space="preserve">AUMENTO EN EL NÚMERO DE PROCESOS INICIADOS EN CONTRA DEL FPS-FNC
NUMEROSOS ORDENES DE EMBARGOS JUDICIALES CON OCASIÓN DEL NO PAGO DE SENTENCIAS JUDICIALES 
MULTAS POR PARTE DE LOS ENTES DE CONTROL
CAMBIO DE NORMATIVIDAD Y CRITERIO DE LOS JUECES
EMERGENCIA SANITARIA COVID-19 
</t>
  </si>
  <si>
    <t xml:space="preserve">ENTORPECER LA PRODUCTIVIDAD LAS OBLIGACIONES ASIGNADAS AL PERSONAL 
INCUMPLIMIENTO EN LAS RESPUESTAS DE LOS REQUERIMIENTOS
DILACIÓN EN TERMINOS DE RESPUESTA DE LAS ACCIONES CONTITUCIONALES INTERPUESTAS ANTE EL FPS-FNC
PÉRDIDA DE LA CURVA DE APRENDIZAJE
AUMENTO DE MEDIDAS CAUTELARES SOBRE LOS BIENES EL FPS-FNC
ALLAZGOS POR PARTE DE LOS ENTES DE CONTROL 
PUEDE GENERARSE DETRIMENTO EN EL PATRIMONIO DE LA ENTIDAD
DESGASTE EN LOS TRÁMITES DEL PROCESO
RETRASO EN EL CUMPLIMIENTO DEL OBJETIVO DEL PROCESO
</t>
  </si>
  <si>
    <t>media 60%</t>
  </si>
  <si>
    <t xml:space="preserve">REALIZAR VALORACIÓN DE LA VIABILIDAD DE LOS PROCESOS JUDICIALES QUE SE PRESENTAN AL INTERIOR DE LA ENTIDAD
 VERIFICAR LA IDONEIDAD DESDE EL PROCESO DE CONTRATACIÓN 
REALIZAR LA DEBIDA DEFENSA DE LAS ACCIONES DE TUTELA INTERPUESTAS CONTRA EL FPS-FNC
REALIZAR LA DEBIDA DEFENSA DE LA ENTIDAD EN LOS PROCESOS ADMINISTRATIVOS SANCIONATORIOS ADELANTADOS POR LA SUPERINTENDENCIA NACIONAL DE SALUD
</t>
  </si>
  <si>
    <t>Tecnologia</t>
  </si>
  <si>
    <t xml:space="preserve">Posibilidad de pérdida económica y reputacional por  sanciones de entes de control y quejas de los usuarios externos y veedurías debido al incumpliento de los principios de publicidad y transparencia que rigen la contratación estatal </t>
  </si>
  <si>
    <t xml:space="preserve"> EQUIPOS TECNOLÓGICOS OBSOLETOS (IMPRESORA, SCANER, COMPUTADORES)
FALTA DE SEGUIMIENTO A LA PUBLICACIÓN EN SECOP 
</t>
  </si>
  <si>
    <t xml:space="preserve">CAMBIO DE NORMATIVIDAD 
 EMERGENCIA SANITARIA COVID-19 
INDISPONIBILIDAD DE LA PLATAFORMA DE COLOMBIA COMPRA EFICIENTE 
</t>
  </si>
  <si>
    <t xml:space="preserve">INCUMPLIMIENTO EN LA PUBLICACIÓN DE LOS PROCESOS CONTRACTUALES EN EL SECOP II , EN LOS TÉRMINOS LEGALES, POR FALLAS EN EL EQUIPO TECNOLÓGICO
MULTAS POR INCUMPLIMIENTO NORMATIVO Y QUEJAS DE LOS USUARIOS EXTERNOS Y VEEDURÍAS
MODIFICACIÓN DEL TRÁMITE DE PUBLICACIÓN DE LOS PROCESOS CONTRACTUALES
AFECTACIONES EN LOS TIEMPOS DEL PROCESO DE SELECCIÓN, DEBIDO A LAS FALLAS EN LOS SISTEMAS TECNOLÓGICOS EN LAS AUDIENCIAS VIRTUALES 
RETRASO EN EL PROCESO DE CONTRATACIÓN
AFECTACIÓN DE LA IMAGEN INSTITUCIONAL
</t>
  </si>
  <si>
    <t xml:space="preserve">REGISTRAR  LOS DATOS CORRECTOS DEL PROCESO DE CONTRATACIÓN EN EL SECOP II 
VERIFICAR QUE LA DOCUMENTACIÓN ESTÉ COMPLETA PREVIO A SU CARGUE EN EL SECOP II 
</t>
  </si>
  <si>
    <t>N.A</t>
  </si>
  <si>
    <t>OPCIONES DE MANEJO</t>
  </si>
  <si>
    <t>Aceptar</t>
  </si>
  <si>
    <t>Software implementado para la Automatización de Indicadores
Consolidado Semestral Matriz de Indicadores de Gestión</t>
  </si>
  <si>
    <t>Reducir</t>
  </si>
  <si>
    <t xml:space="preserve">Automatización y Estandarización del Software para el reporte y seguimiento al Plan de Mejoramiento Institucional
ESTRATEGIA PROMOCION DE LA CULTURA DE LA AUTOGESTION, AUTORREGULACION Y AUTOCONTROL
</t>
  </si>
  <si>
    <t>Avance del Plan de Trabajo para la Automatización y estandarización del SOFTWARE
Estrategia implementada</t>
  </si>
  <si>
    <t>Ejecución del Plan del de Trabajo de Implementación del SOFTWARE SIG-FPS</t>
  </si>
  <si>
    <t>Ejecución del Plan de Trabajo</t>
  </si>
  <si>
    <t xml:space="preserve">Leve </t>
  </si>
  <si>
    <t>Solicitud y seguimiento porparte de la Oficina Asesora de Planeación y Sistemas de las necesidades de bienes y servicios para vigencias futur
Actualización del procedimiento Tramite de Vigencias Futuras
Retroalimentación con los procesos sobre el tramite de las Vigecias futura</t>
  </si>
  <si>
    <t>Circular 
Procedimiento Vigencias Futuras
Registros de Asistencia</t>
  </si>
  <si>
    <t>01/06/2022
01/04/2022
01/06/2022</t>
  </si>
  <si>
    <t>30/06/2022
30/09/2022
31/12/2022</t>
  </si>
  <si>
    <t xml:space="preserve">Ejecutar campañas de sensibilización y charlas al personal encargado de la disposición de residuos sobre el almacenamiento, rotulado y entrega de residuos peligrosos, especiales (Toners, luminarias) </t>
  </si>
  <si>
    <t>Registros de Asistencia</t>
  </si>
  <si>
    <t xml:space="preserve">Realizar la inclusion de criterios ambientales al manual de contratacion y supervision. </t>
  </si>
  <si>
    <t>Solicitud actualización Manual de contratacion y supervisionn</t>
  </si>
  <si>
    <t>Muy baja 12%</t>
  </si>
  <si>
    <t>Moderado (60%)</t>
  </si>
  <si>
    <t>Incluir en la formulación del PIGA 2023, Actividades especificas para las sedes</t>
  </si>
  <si>
    <t>PIGA 2023 con actividades para las sedes</t>
  </si>
  <si>
    <t xml:space="preserve">1. Registrar  en la Matriz centralizada los requerimientos de los usuarios de manera permanente.
2. Realizar seguimiento diario y distribución a los Ing, de soporte los requerimientos recibidos para su gestión y solucion
3.  Generar reporte semanal del listado de casos que se vencieron con número de caso, responsable, estado, tiempo transcurrido en la solución de los casos y la acción que se ejecutará para prevenir que vuelva a suceder en el futuro.
</t>
  </si>
  <si>
    <t xml:space="preserve">Actualizar semanalmente la base de datos de cuentas personales, de acuerdo a las novedades presentadas en el boletín diario de almacén, traslado de funcionarios, entrega de cargos y terminación de contrato de los funcionarios.
Mediante el contrato de prestacion de servicios establecer la obligación de la actualización y control de las cuentas personales
En el momento de realizar inventario de cuentas personales; o en el caso que un funcionario o contratista realiza devolución de los bienes asignados, y alguno o todos los elementos no están físicamente, se adopta por los siguiente: 1, Buscar el bien en toda la Entidad. 2. Solicitar al funcionario reponer el bien. 3. Solicitar al funcionario la denuncia de la perdida. 4, Gestionar ante la aseguradora la reposición del Bien.
</t>
  </si>
  <si>
    <t>Base de datos de cuentas personales
Contrato de prestacion de servicios
formato (APGSADADFO02) "Reintegro de elementos", Denuncio y reposición del bien ante la aseguradora</t>
  </si>
  <si>
    <t xml:space="preserve">Asegurar  todos los bienes muebles e inmuebles de propiedad de la entidad
</t>
  </si>
  <si>
    <t>Polizas</t>
  </si>
  <si>
    <t xml:space="preserve"> El lider del proceso de Seguimiento y Evaluación Independiente realiza el Seguimiento mensual al Plan Anual de Auditorias basado en Riesgos con el fin de asegurar la presentación de Informes en los términos de Ley.
</t>
  </si>
  <si>
    <t>Informe mensual de seguimiento</t>
  </si>
  <si>
    <t xml:space="preserve">De manera trimestral,  se realizan las  Conciliaciones entre procesos
</t>
  </si>
  <si>
    <t>baja 29%</t>
  </si>
  <si>
    <t>Mayor 75%</t>
  </si>
  <si>
    <t xml:space="preserve">
Establecer un nuevo punto de control en el procedimiento Sustitución Pensional a beneficiarios  donde se verifique mensualmente los tramites surtidos por cada uno de los abogados sustanciadores, teniendo en cuenta la meta asignada por abogado.
EL FUNCIONARIO O CONTRATISTA ASIGNADO DEL PROCESO DE PRESTACIONES ECONOMICAS, CADA TRIMESTRE CONTROLAR LOS TIEMPOS DE LOS TRAMITES QUE SE LE ASIGNAN A LOS FUNCIONARIOS SUSTANCIADORES, MEDIANTE LA PRESENTACION DE INFORMES. EN CASO DE ENCONTRAR INCUMPLIMIENTO EN LOS TIEMPOS DE RESPUESTA A LOS TRAMITES, NOTIFICA AL SUSTANCIADOR VIA CORREO ELECTRONICO LA DEMORA CON EL FIN DE DAR CUMPLIMIENTO EN LOS TERMINOS LEGALES.
</t>
  </si>
  <si>
    <t>A DEMANDA SE REALIZA EL ESTUDIO JURIDICO PARA EL RECONOCIMIENTO DE LAS PRESTACIONES ECONÓMICAS 
MENSUALMENTE VERIFICACIÓN DE LOS CAMBIOS DE NORMATIVIDAD LEGAL</t>
  </si>
  <si>
    <t xml:space="preserve">Implementar un plan de contingencia que permita contar con la información digital, correspondiente a las nóminas e historia laborales de las vigencias 1992 al 2009
Implementar un plan de trabajo con el propósito de digitalizar los documentos que se encuentren archivados en las historias laborales
 De manera trimestral, se inspeccionaran los archivos en custodia de GTH, con el fin de detectar, las causas internas y externas (Ambientales, biológicas, químicas, mecánicas) que conducen a la perdida y/o deterioro de  la información.
</t>
  </si>
  <si>
    <t>Realizar auditoria interna al Subsistema de Gestion de la Seguridad y Salud en el Trabajo</t>
  </si>
  <si>
    <t>Informe de auditoria interna al Subsistema de Gestion de la Seguridad y Salud en el Trabajo</t>
  </si>
  <si>
    <t>mayor 75%</t>
  </si>
  <si>
    <t xml:space="preserve">El Responsable del proceso de Gestión Documental realiza seguimiento semestral de la correcta administración de los archivos de gestión del FPS-FNC. 
El Responsable del proceso de Gestión Documental lidera el seguimiento con ocasión de la supervisión técnica en la ejecución e implementación de los instrumentos archivisticos realizado por Archivos del Estado y UT Archivos 2019.
</t>
  </si>
  <si>
    <t>Baja 36%</t>
  </si>
  <si>
    <t>Catastrofico</t>
  </si>
  <si>
    <t xml:space="preserve">El Resposable del Proceso de Gestión Documental verifica las transferencias documentales 
El Resposable del Proceso de Gestión Documental Diligenciar el Formato Unico de Inventario Documental del Archivo Central
</t>
  </si>
  <si>
    <t xml:space="preserve">Cada vez que se vaya a realizar un saneamiento, Se realiza el estudio de titulos de los Bienes Inmuebles
</t>
  </si>
  <si>
    <t>Rara vez (1)</t>
  </si>
  <si>
    <t>1. Seguimiento al envió de información por parte de los contratistas para determinar oportunidad y calidad
2. Reunión semestral para revisar con contratistas la calidad y oportunidad de la información reportada</t>
  </si>
  <si>
    <t>Informe de presentación de información por parte de los contratista de servicios de salud
Actas de reunión de retroalimentación de calidad y oportunidad entrega de información</t>
  </si>
  <si>
    <t>Llevar un registro de las PQRSD en una base de datos de Excel para tener el control de las mismas
Enviar correos a los procesos recordando las PQRDS que están pendiente de respuesta</t>
  </si>
  <si>
    <t xml:space="preserve">
Capacitación o socialización en atención al usuario
Trimestralmente se genera un informe que muestra la satisfacción al ciudadano frente a la orientación brindada a traves de los canales de comunicación habilitados
</t>
  </si>
  <si>
    <t xml:space="preserve">Verifica y realiza llamadas  telefónicas y enviar correos electrónicos  a los deudores sobre los cuales no se logró recaudo en etapa de cartera con el fin invitarlos a que paguen la deuda. 
Evidencia: Base de datos 
</t>
  </si>
  <si>
    <t>Mayor%</t>
  </si>
  <si>
    <t xml:space="preserve">
1. Mesas de trabajo con entidades estatales con el fin de llegar a un acuerdo para suscribir los convenios interadministrativos
2. Cada vez que se realice un convenio interadministrativo y se suministre la información se realizara la actualización y depuración de las bases de datos
</t>
  </si>
  <si>
    <t xml:space="preserve">1. Realizar capacitación al Grupo de cobro coactivo sobre Derechos de petición y los insumos necesarios para dar respuesta a los mismos.
</t>
  </si>
  <si>
    <t xml:space="preserve">1. Decretar de manera oportuna las medidas cautelares sobre los procesos que tengan ejecutoriadas sus etapas previas al cobro coactivo, y de esta manera coaccionar al deudor para el pago 
2. Revisión de los expedientes para determinar las etapas procesales pendientes de respuesta 
3. Dar respuesta al derecho de contradicción interpuesto por el ejecutado.
</t>
  </si>
  <si>
    <t xml:space="preserve">
REALIZAR LA VERIFICACIÓN MENSUAL DE LOS DATOS DE LA PUBLICACIÓN REGISTRADA EN EL SECOP II, CON FUNDAMENTO EN LA BASE DE CONTRATACIÓN 
</t>
  </si>
  <si>
    <t>Gestión de Prestaciones Económicas</t>
  </si>
  <si>
    <t>Optimizar los trámites de prestaciones económicas a través de la página web  y del sistema de nomina con la actualización de software.</t>
  </si>
  <si>
    <t>DOFA</t>
  </si>
  <si>
    <t>Subsistema Gestión de Calidad</t>
  </si>
  <si>
    <t>Aplicar el MIGPEDPEFO12
Formulario único solicitud de prestaciones económicas en línea</t>
  </si>
  <si>
    <t>Plan de Acción Implementado</t>
  </si>
  <si>
    <t>Gestión TICs</t>
  </si>
  <si>
    <t>Plan Estratégico Institucional</t>
  </si>
  <si>
    <t>Direccionamiento Estratégico</t>
  </si>
  <si>
    <t>Asignación de recursos de inversión por parte del DNP y ministerio de hacienda 2021-2022 para el fortalecimiento de la gestión administrativa y tecnológica</t>
  </si>
  <si>
    <t>Realizar informe  de ejecución del Plan Estratégico de Tecnologías de la Información y las Comunicaciones –PETIC</t>
  </si>
  <si>
    <t>Informes</t>
  </si>
  <si>
    <t>Gestión de Servicios de Salud</t>
  </si>
  <si>
    <t>Implementar un Sistema de Gestión del Riesgo poblacional con base en la Caracterización Poblacional que permita orientar las atenciones con base en los riesgos identificados</t>
  </si>
  <si>
    <t>Identificación de Usuarios con Diagnostico de Hipertensión Arterial hTA con cifras tensionales controladas</t>
  </si>
  <si>
    <t xml:space="preserve">
Socializar y sensibilizar a los usuarios sobre la implementación del Formulario Único</t>
  </si>
  <si>
    <t>Gestión Talento Humano</t>
  </si>
  <si>
    <t>Mejora de diseños y metodología para la gestión de Talento Humano por parte del DAFP.</t>
  </si>
  <si>
    <t>Consolidar la Estrategia de los mejores por Colombia</t>
  </si>
  <si>
    <t>1) Plan de acción para fortalecer la implementación de la política de Excelencia los mejores por Colombia
2) Ejecución  del 100% de las actividades trazadas en el plan de acción de la Política de Excelencia los mejores por Colombia, para la implementación durante e I semestre de 2022.</t>
  </si>
  <si>
    <t>Secretaria General /Gestión Talento Humano</t>
  </si>
  <si>
    <t>Medición y Mejora</t>
  </si>
  <si>
    <t>Sistematización y automatización del proceso de medición.</t>
  </si>
  <si>
    <t>Automatizar el Sistema Integrado de Gestión</t>
  </si>
  <si>
    <t xml:space="preserve"> Ejecutar el 100%  de las actividades programadas en el  Plan de acción Automatización del Sistema Integrado de gestión</t>
  </si>
  <si>
    <t>Contratación de servicios especializados para fortalecer las medidas de seguridad informática</t>
  </si>
  <si>
    <t>1) Actualizar el  Plan de Seguridad y Privacidad  de la Información
2)  Ejecutar el 100% de las actividades del  Plan de Seguridad y Privacidad  de la Información trazadas para el 1er S 2022</t>
  </si>
  <si>
    <t xml:space="preserve">Plan de Seguridad y Privacidad de la Información actualizado y ejecutado </t>
  </si>
  <si>
    <t>Red de capacitaciones interinstitucional por parte de entidades públicas.</t>
  </si>
  <si>
    <t xml:space="preserve">
Realizar capacitación a los funcionarios de atención al ciudadano sobre temáticas que mejoren la prestación del servicio de acuerdo a lo programado en el PIC
</t>
  </si>
  <si>
    <t>Capacitación a los Funcionarios</t>
  </si>
  <si>
    <t>Plan Anticorrupción y Atención al Ciuadadano</t>
  </si>
  <si>
    <t xml:space="preserve">DIRECCIONAMIENTO ESTRATEGICO </t>
  </si>
  <si>
    <t xml:space="preserve"> Disminución del consumo de papel debido a la implementación de herramientas tecnológicas colaborativas </t>
  </si>
  <si>
    <t>SUBSISTEMA DE GESTION AMBEINTAL</t>
  </si>
  <si>
    <t>Realizar 2 campañas educativas semestral de  sensibilización para el buen uso adecuado del papel enmarcado en la política cero papel.</t>
  </si>
  <si>
    <t xml:space="preserve">1) CAMPAÑA EDUCATIVA #1 REALIZADA
2)  CAMPAÑA EDUCATIVA #2 REALIZADA  </t>
  </si>
  <si>
    <t xml:space="preserve">GIT Talento Humano, Oficina Asesora de Planeación y Sistemas. </t>
  </si>
  <si>
    <t>PIGA</t>
  </si>
  <si>
    <t xml:space="preserve">Socializar   la Política Cero Papel  con el fin de concientizar a los colaboradores del Fondo en cuanto al uso adecuado del papel. </t>
  </si>
  <si>
    <t xml:space="preserve">SOCIALIZACIONES DE LA POLITICA CERO PAPEL REALIZADAS </t>
  </si>
  <si>
    <t xml:space="preserve">Seguimiento  del consumo de papel cada trimestre con base  al plan de austeridad </t>
  </si>
  <si>
    <t>SEGUIMIENTO DE CONSUMO DE PAPEL REALIZADOS</t>
  </si>
  <si>
    <t>GIT Servicios Administrativos</t>
  </si>
  <si>
    <t>Formular y ejecutar estrategia para el área de gestión documental y funcionarios que manejen documentos físicos y estipulen la Política Cero Papel.</t>
  </si>
  <si>
    <t xml:space="preserve">ESTRATEGIA IMPLEMENTADA </t>
  </si>
  <si>
    <t xml:space="preserve"> Oficina Asesora de Planeación y Sistemas y Gestión Documental</t>
  </si>
  <si>
    <t>1) Mejora de la imagen de la entidad a través de la implementación de temas ambientales en la gestión institucional
2)  Alianzas estratégicas para el apoyo en la implementación del subsistema de gestión ambiental con entidades distritales expertas y nacionales en gestión ambiental</t>
  </si>
  <si>
    <t>Realizar la campaña sembraton a nivel nacional para los colaboradores y funcionarios de la entidad para conmemorar el dia del arbol.</t>
  </si>
  <si>
    <t xml:space="preserve">CAMPAÑA SEMBRATON REALIZADA </t>
  </si>
  <si>
    <t xml:space="preserve"> Oficina Asesora de Planeación y Sistemas</t>
  </si>
  <si>
    <t xml:space="preserve">PLAN DE MANEJO DE RIESGOS Y OPORTUNIDADES </t>
  </si>
  <si>
    <t xml:space="preserve">Realizar las entregas de residuos peligrosos, especiales (Toners y Pilas, raees) a los gestores autorizados </t>
  </si>
  <si>
    <t xml:space="preserve">ENTREGA DE RESIDUOS PELIGROSOS  A LOS ENTES ENCARGADOS </t>
  </si>
  <si>
    <t xml:space="preserve"> Oficina Asesora de Planeación y Sistemas Y GIT Servicios Administrativos</t>
  </si>
  <si>
    <t>Realizar la respectiva entregas de los residuos aprovechables a la fundación tapas para sanar</t>
  </si>
  <si>
    <t>ENTREGA DE RESIDUOS APROVECHABLES A LOS ENTES ENCARGADOS</t>
  </si>
  <si>
    <t xml:space="preserve">Ejecutar campaña de recoleccion de botellas pet´s en la entidad para llevar a cabo la realizacion del arbol mas grande del mundo en material reciclado,con apoyo del ministerio de medio ambiente </t>
  </si>
  <si>
    <t>ARBOL CON MATERIAL RECICLADO</t>
  </si>
  <si>
    <t>Ejecutar campaña de sensibilización para el personal de la entidad sobre el manejo adecuado de los puntos ecologicos,  talleres de jardines verticales y  eco iluminacion navideña.</t>
  </si>
  <si>
    <t xml:space="preserve">CAMPAÑA DE SENSIBILIZACION </t>
  </si>
  <si>
    <r>
      <rPr>
        <sz val="7"/>
        <color rgb="FF000000"/>
        <rFont val="Times New Roman"/>
        <family val="1"/>
      </rPr>
      <t xml:space="preserve"> </t>
    </r>
    <r>
      <rPr>
        <sz val="11"/>
        <color rgb="FF000000"/>
        <rFont val="Arial Narrow"/>
        <family val="2"/>
      </rPr>
      <t>Formación y competencias de servidores públicos, contratistas y colaboradores en temáticas ambientales</t>
    </r>
    <r>
      <rPr>
        <sz val="10"/>
        <color rgb="FF000000"/>
        <rFont val="Arial Narrow"/>
        <family val="2"/>
      </rPr>
      <t>.</t>
    </r>
  </si>
  <si>
    <t xml:space="preserve">Realizar socialización semestral de los PON AMBIENTALES de Emergencia Ambiental y conocimiento del KIT AMBIENTAL que posee la entidad </t>
  </si>
  <si>
    <t>SOCIALIZACION REALIZADA</t>
  </si>
  <si>
    <t>Socialización de manual integral Política ambiental semestral y objetivos ambientales de la entidad</t>
  </si>
  <si>
    <t xml:space="preserve">SOCIALIZACION DEL MANUAL DEL SISTEMA INTEGRADO DE GESTIO N SIG-MIPG </t>
  </si>
  <si>
    <t>Efectuar la conmemoración del día mundial del medio ambiente a través del desarrollo de la Semana Ambiental,  (primera semana del mes de junio).</t>
  </si>
  <si>
    <t xml:space="preserve">CONMEMORACIO SEMANA AMBIENTAL REALIZADA </t>
  </si>
  <si>
    <t xml:space="preserve"> Oficina Asesora de Planeación y Sistemas Y GIT Talento Humano </t>
  </si>
  <si>
    <t>A través de diferentes juegos didácticos se  sensibilizaran y educaran  a los colaboradores con el fin de mitigar el inadecuado uso de los "PUNTOS PIGA "</t>
  </si>
  <si>
    <t>SENSIBILIZACION DE LOS PUNTOS PIGA REALIZADA</t>
  </si>
  <si>
    <t>Coordinar, publicar las piezas comunicativas referentes  a las celebraciones y conmemoraciones ambientales.</t>
  </si>
  <si>
    <t>PUBLICACION DE PIEZAS COMUNICATIVAS REALIZADAS POR LOS CORREOS</t>
  </si>
  <si>
    <t>Socializar y poner en practica  la estrategia de educación ambiental : "cuidar nuestro medio ambiente desde nuestras oficinas y hogares"</t>
  </si>
  <si>
    <t xml:space="preserve">SOCIALIZAR EL PROGRAMA SENSIBILIZACION Y EDUCACION AMBIENTAL REALIZADA </t>
  </si>
  <si>
    <t xml:space="preserve"> Desarrollar una jornada de sensibilización y fortalecimiento a la oficina asesora jurídica y GIT Servicios administrativos en temas de Compras Públicas Sostenibles.</t>
  </si>
  <si>
    <t xml:space="preserve">JORNADA DE SENCIBILIZACION REALIZADA </t>
  </si>
  <si>
    <t>Gestion Talento Humano</t>
  </si>
  <si>
    <t>Compromiso de los Directivos de la entidad con la mejora continua del SGSST</t>
  </si>
  <si>
    <t>Subsistema Seguridad y Salud en el trabajo</t>
  </si>
  <si>
    <t xml:space="preserve">•	Se aprobó contrato con el proveedor de Emermédica S.A Servicios de Ambulancia Prepagados, con el objetivo de Prestar los servicios de salud en la modalidad presencial en caso de alguna emergencia en las ciudades de Bogotá, Barranquilla, Santa Marta, Cartagena, Bucaramanga, Cali y Medellín; para los funcionarios y usuarios 
•	Se generaron los recursos para adquisición de elementos de emergencia (camillas rígidas, botiquines) en todas las sedes a nivel nacional.
•	Se generan espacios acondicionados para que los funcionarios realicen actividad física de forma continua y segura </t>
  </si>
  <si>
    <t xml:space="preserve">1.	Facturas mensuales de prestación de servicios
2.	Facturas de compra de elementos, evidencias de instalación en las sedes  
3.	Adecuación física para gimnasio del FPS  </t>
  </si>
  <si>
    <t>GIT Talento Humano y Responsable del Sistema de gestion SST</t>
  </si>
  <si>
    <t>Enero de 2022</t>
  </si>
  <si>
    <t>Diciembre del 2022</t>
  </si>
  <si>
    <t>Apoyo y asesoría de la ARL; para el desarrollo
de las actividades de SST</t>
  </si>
  <si>
    <t>Se elabora cronograma de actividades a ejecutar  en prevencion con la ARL POSITIVA</t>
  </si>
  <si>
    <t xml:space="preserve">•	Plan de trabajo con ARL positiva
•	Listas de asistencia 
•	Seguimiento cumplimiento indicador actividades programadas /actividades ejecutadas </t>
  </si>
  <si>
    <t xml:space="preserve">Responsable del Sistema de gestion </t>
  </si>
  <si>
    <t>junio de 2022</t>
  </si>
  <si>
    <t>Plan institucional asociado</t>
  </si>
  <si>
    <t>Durante el III trimestre del año 2022, se continuó con el adelanto de citaciones, requiriendo a treinta y un Entidades deudoras  por concepto de cuotas partes pensionales de concurrencia del extinto ISS y del FPS.FNC, respecto de las cuales se continuó con la gestión comercial mediante llamadas telefónicas para lograr en contacto directo con las mismas, a fin de obtener el recaudo de las obligaciones que se le imputan.   Actividades 1 y 2: Evidencias Cobro Persuasivo, seguimiento de las CXC del ISS y del FPS: https://docs.google.com/spreadsheets/d/1o4QBh_qe52rDPDF9LTvGGk60wT3phmFF/edit#gid=1820829461.      Actividad 3:  Evidencias seguimiento registro control de llamadas: https://drive.google.com/drive/folders/19qgRBCC5lB7E0zdRZWBktFnSmn6lstZO.</t>
  </si>
  <si>
    <r>
      <rPr>
        <b/>
        <sz val="11"/>
        <color theme="1"/>
        <rFont val="Arial"/>
        <family val="2"/>
      </rPr>
      <t xml:space="preserve">Actividad 1: </t>
    </r>
    <r>
      <rPr>
        <sz val="11"/>
        <color theme="1"/>
        <rFont val="Arial"/>
        <family val="2"/>
      </rPr>
      <t xml:space="preserve">En el periodo objeto de reporte se ha llevado a cabo la implementación del webservice con confemaras en aras de establecer un motor de busqueda de los procesos concursales. Actualmente se esta a la espera del analisis de la información por el área de planeación reportada en el II trimestre. Asi mismo, se han establecido comunicaciones telefonicas con SUPERSOCIEDADES , SUPERSALUD Y MINISTERIO DE HACIENDA, quienes brindaron los siguientes links https://servicios.supersociedades.gov.co/barandaVirtual/#!/app/dashboard, https://www.supersalud.gov.co/es-co/nuestra-entidad/cifras-y-estadisticas, Reestructuración de Pasivos en las Entidades Territoriales (minhacienda.gov.co) para buscar las entidades que se encuentran en proceso concursal.              </t>
    </r>
    <r>
      <rPr>
        <b/>
        <sz val="11"/>
        <color theme="1"/>
        <rFont val="Arial"/>
        <family val="2"/>
      </rPr>
      <t xml:space="preserve">Actividad 2: </t>
    </r>
    <r>
      <rPr>
        <sz val="11"/>
        <color theme="1"/>
        <rFont val="Arial"/>
        <family val="2"/>
      </rPr>
      <t xml:space="preserve">En el periodo objeto de reporte  con el insumo extraido de las paginas web de SUPERSOCIEDADES, SUPERSALUD Y MINISTERIO DE HACIENDA, se creo la base de datos "matriz concursales 2022", en la cual se registran los procesos concursales que tiene vigentes la entidad. </t>
    </r>
    <r>
      <rPr>
        <b/>
        <sz val="11"/>
        <color theme="1"/>
        <rFont val="Arial"/>
        <family val="2"/>
      </rPr>
      <t xml:space="preserve">Evidencias: </t>
    </r>
    <r>
      <rPr>
        <sz val="11"/>
        <color theme="1"/>
        <rFont val="Arial"/>
        <family val="2"/>
      </rPr>
      <t>https://drive.google.com/drive/u/0/folders/1otbce5TYBMH_aU1l8lr3hs_F_AowagqF</t>
    </r>
  </si>
  <si>
    <r>
      <rPr>
        <b/>
        <sz val="11"/>
        <color theme="1"/>
        <rFont val="Arial"/>
        <family val="2"/>
      </rPr>
      <t xml:space="preserve">Cobro coactivo - Actividad 1 y 3. </t>
    </r>
    <r>
      <rPr>
        <sz val="11"/>
        <color theme="1"/>
        <rFont val="Arial"/>
        <family val="2"/>
      </rPr>
      <t xml:space="preserve">En el tercer trimestre de 2022,  se radicaron 168 PQRS y fueron asignadas a los contratistas de cobro coactivo  para su trámite respectivo en los tiempos asignados.                                                                </t>
    </r>
    <r>
      <rPr>
        <b/>
        <sz val="11"/>
        <color theme="1"/>
        <rFont val="Arial"/>
        <family val="2"/>
      </rPr>
      <t xml:space="preserve">Cobro coactivo - Actividad 2. </t>
    </r>
    <r>
      <rPr>
        <sz val="11"/>
        <color theme="1"/>
        <rFont val="Arial"/>
        <family val="2"/>
      </rPr>
      <t xml:space="preserve">En el tercer trimestre de 2022, se solicitó apoyo de la Subdirección Financiera-Cartera, GIT Tesoreria y el GIT Contabilidad, a traves de  57 memorandos, mediante los cuales se solicita exclusión del BDME, traslado de recursos, solicitud de copias de resoluciones jubilatorias y registros contables.  </t>
    </r>
    <r>
      <rPr>
        <b/>
        <sz val="11"/>
        <color theme="1"/>
        <rFont val="Arial"/>
        <family val="2"/>
      </rPr>
      <t xml:space="preserve">Evidencia: </t>
    </r>
    <r>
      <rPr>
        <sz val="11"/>
        <color theme="1"/>
        <rFont val="Arial"/>
        <family val="2"/>
      </rPr>
      <t>https://drive.google.com/drive/u/0/folders/18QYHgAQd_6lLVFyqPQsZ5r_fkXVIP1KK</t>
    </r>
  </si>
  <si>
    <r>
      <rPr>
        <b/>
        <sz val="11"/>
        <color theme="1"/>
        <rFont val="Arial"/>
        <family val="2"/>
      </rPr>
      <t>Cobro coactivo - Actividad 1 .</t>
    </r>
    <r>
      <rPr>
        <sz val="11"/>
        <color theme="1"/>
        <rFont val="Arial"/>
        <family val="2"/>
      </rPr>
      <t xml:space="preserve"> En el tercer trimestre de 2022,  se proyectaron 27 actos administrativos que decretan medidas cautelares.                                                                           </t>
    </r>
    <r>
      <rPr>
        <b/>
        <sz val="11"/>
        <color theme="1"/>
        <rFont val="Arial"/>
        <family val="2"/>
      </rPr>
      <t>Cobro coactivo - Actividad 2 y 3</t>
    </r>
    <r>
      <rPr>
        <sz val="11"/>
        <color theme="1"/>
        <rFont val="Arial"/>
        <family val="2"/>
      </rPr>
      <t xml:space="preserve">.  En el tercer trimestre de 2022,  se proyectaron 7 actos administrativos que resuelve recursos de contradicción interpuestos por el ejecutado. </t>
    </r>
    <r>
      <rPr>
        <b/>
        <sz val="11"/>
        <color theme="1"/>
        <rFont val="Arial"/>
        <family val="2"/>
      </rPr>
      <t xml:space="preserve">Evidencia:   </t>
    </r>
    <r>
      <rPr>
        <sz val="11"/>
        <color theme="1"/>
        <rFont val="Arial"/>
        <family val="2"/>
      </rPr>
      <t>https://drive.google.com/drive/u/0/folders/1txLZXJNODSETqexy27FNXS1EsjL6nRZx</t>
    </r>
  </si>
  <si>
    <t>N/A El proceso no tiene trazada una acción, por lo tanto no deben reportar. Lo anterior teniendo en cuenta que el riesgo se ubica en Zona Baja</t>
  </si>
  <si>
    <t>En el tercer trimestre de 2022,  se reportó el cumplimiento del 100% de la actividad, en los siguientes términos: El consolidado de procesos publicados en la plataforma SECOP II es de 400,  igual numero de contratos se encuentran registrados en la base de datos de contratación año 2022, la cual la pueden verificar con la plataforma de Secop II contrastada con las demás evidencias que reposan en el siguiente  link: https://drive.google.com/drive/folders/1NV6ogeRFNbX42SVF6m7-WIe6NlHAq_iY?usp=sharing</t>
  </si>
  <si>
    <r>
      <t xml:space="preserve">con corte a 30 de septiembre de 2022 se realizó el seguimiento mensual en el Plan anual de auditorias para su cumplimiento donde se presentaron los siguientes informes de ley y seguimientos a planes institucionales : 
</t>
    </r>
    <r>
      <rPr>
        <sz val="10"/>
        <rFont val="Arial"/>
        <family val="2"/>
      </rPr>
      <t>1) Informe auditoria de seguimiento al Plan de Austeridad en el Gasto II trimestre de 2022 - OCI - 202201010064023 del 26-08-2022
2) Informe de desempeño proceso seguimiento y evaluación independiente I semestre de 2022
3) Seguimiento al cierre de los productos no Conforme -</t>
    </r>
    <r>
      <rPr>
        <sz val="10"/>
        <color rgb="FFFF0000"/>
        <rFont val="Arial"/>
        <family val="2"/>
      </rPr>
      <t xml:space="preserve"> 
</t>
    </r>
    <r>
      <rPr>
        <sz val="10"/>
        <color theme="1"/>
        <rFont val="Arial"/>
        <family val="2"/>
      </rPr>
      <t>OCI - 202201010058723 de 03 de agosto 2022
4) Informe auditoria de seguimiento al Plan de Acción para la Implementación del MIPG III cuatrimestre de 2021 - OCI - 202201010053223 del 11/07/2022
5) Informe auditoria de seguimiento al Plan de Mejoramiento Institucional I trimestre 2022 - OCI - 202201010053243 del 11/07/2022
Evidencia: https://drive.google.com/drive/u/0/folders/1xPLE2kYrqke3IlsP51h8dvR9mpPkQ-Z6</t>
    </r>
  </si>
  <si>
    <t>El proceso gestión documental durante el III trimestre de 2022 realizó visitas de seguimiento a los procesos de la Entidad, en las cuales se revisó el estado de los archivos de gestión mediante la verificación de las tablas de retención aplicables a este y, a su vez se revisó si existe o no la necesidad de actualizar lass TRD de las dependencias, a fin de documentar esta necesidad y llevar a cabo las acciones de mejora a que haya lugar. 
https://drive.google.com/drive/u/3/folders/10lGFshPjSrwCkittI_wwQ_-nLEhbOb0F</t>
  </si>
  <si>
    <t>Para el III trimestre de 2022, el proceso Gestión Documental cuenta con el formato FUID debidamente diligenciado, en dicho formato se encuentra registrado el inventario total de la documentación que reposa en el archivo central del Fondo de Pasivo Social de Ferrocarriles Nacionales de Colombia. 
https://drive.google.com/drive/u/3/folders/1A1MN4OnihqJ77z59xwEiZQqy3ONjla9W</t>
  </si>
  <si>
    <t>En el III trimestre de 2022, el proceso lleva un registro de las PQRSD recibidas, en el formato de PQRSD, a través del cual se realiza seguimiento y control de las mismas.
Igualmente, a través de correos electrónicos periódicos se realiza seguimiento a las PQRSD que se encuentran pendientes de cierre, a fin de lograr la oportunidad de las respuestas. 
https://drive.google.com/drive/u/3/folders/1W9YE5rJQXLvi8JBNeW6cmFTT9MbcnbFu</t>
  </si>
  <si>
    <t xml:space="preserve">
El proceso recibió capacitación en  en lenguaje claro y protocolos de Atención al Ciudadano, en los cuales se socializan temas como el código de integridad de la Entidad y los valores de este mismo.
El proceso elaboró y presentó a Dirección General el informe de satisfacción trimestral de la percepción de los ciudadano frente al servicio prestado a través de los distintos canales de comunicación.
https://drive.google.com/drive/u/3/folders/1W9YE5rJQXLvi8JBNeW6cmFTT9MbcnbFu</t>
  </si>
  <si>
    <t xml:space="preserve">1. Se ha incluido la información del módulo administrador,  de 30 indicadores para medir los objetivos de la entidad, mediante la metodologia de BSC 
Evidencias:
A. ruta para ingresar a la plataforma: https://fps.pensemos.com/suiteve/base/client?soa=4
B. Ruta pantallazo de la ejecución en el software sig fps: https://drive.google.com/drive/u/1/folders/1zQAvuz0CFqEuhWtr7b4OCVagWzJof7lF
Mediante revisión por la dirección se desarrolla la revisión de la matriz de indicadores y sus resultados.
Evidencias informe de revisión por la dirección TRD 120. 24.11:
https://drive.google.com/drive/u/1/folders/1wHffcJoFMC68qta0WN-R_WMhYKYsjl2p
B. Evidencias de la consolidación semestral de la matriz de indicadores de gestion ruta: http://intranet.fps.gov.co/documentos-sig 01. PLANES INSTITUCIONALES Y SEGUIMIENTOS, ADMINISTRACIÓN DE INDICADORES 2021 Y 2022
</t>
  </si>
  <si>
    <t>97%
100%</t>
  </si>
  <si>
    <r>
      <t xml:space="preserve">1. El Avance del Plan de Trabajo para la Automatización y estandarización del SOFTWARE se ha logrado en un 23% para las actividades del segundo semestre de 2022, las evidencias pueden ser consultadas en la revisión del plan de trabajo que se ubica en la ruta:
https://drive.google.com/drive/u/1/folders/1Pj7zwwOBP1LG3NoTjcsyrmBYIgm5Fiqu
</t>
    </r>
    <r>
      <rPr>
        <b/>
        <sz val="10"/>
        <rFont val="Arial"/>
        <family val="2"/>
      </rPr>
      <t>2</t>
    </r>
    <r>
      <rPr>
        <sz val="10"/>
        <rFont val="Arial"/>
        <family val="2"/>
      </rPr>
      <t>.  Esta actividad ya fue cumplida en el trimestre anterior por medio de la CIRCULAR ESTRATEGIA PROMOCION DE LA CULTURA DEL AUTOCONTROL,AUTORREGULACION Y AUTOGESTION radicado OPS-202201200001164 ,  se han venido realizando los envios de piezas comunicativas , tambien  la Oficina Asesora de Planeacion y Sistemas ha participado en la capacitacion de analisis de causas .  
Evidencias:  https://drive.google.com/drive/folders/1EkHQT5D2mg_-b3Ary39txsMx_jZRBNIK?usp=sharing</t>
    </r>
  </si>
  <si>
    <t>23%
100%</t>
  </si>
  <si>
    <r>
      <t>1. Durante el</t>
    </r>
    <r>
      <rPr>
        <b/>
        <sz val="10"/>
        <color theme="1"/>
        <rFont val="Arial"/>
        <family val="2"/>
      </rPr>
      <t xml:space="preserve"> III Trimestre de 2022 </t>
    </r>
    <r>
      <rPr>
        <sz val="10"/>
        <color theme="1"/>
        <rFont val="Arial"/>
        <family val="2"/>
      </rPr>
      <t>se realizó el seguimiento de recepción de informes a través de documento: Control de entrega de informes; cada líder de Subproceso se encarga de revisar la calidad de los datos y se tramita con el prestador para el mejoramiento. 
Evidencias encontradas en el Informe - Control de entrega: https://drive.google.com/drive/u/0/folders/1Tyh4ooQYxl-OKeapUBSr_Ebax-Y2p990
2. En las reuniones nacionales de servicios de salud se están socializando los principales hallazgos evidenciados en los informes:
Evidencias encontradas en las actas de reunión de retroalimentación de calidad y oportunidad entrega de información: https://drive.google.com/drive/folders/1Ygp3JUKfrlgxrCpn5p_UVfTAvdr6tEQ-</t>
    </r>
  </si>
  <si>
    <t>1. Ala fecha se han realizado los registros  en la Matriz centralizada y en la aplicación de OSTIKET (REPORTE TICKET 2022.csv ) los requerimientos de los usuarios de manera permanente.Evidencia en:
https://drive.google.com/drive/u/0/folders/1kDCk7y-_63jMAB8yeeZwbmqt1W4hrtIC
2. Se realizo seguimiento diario y distribución a los Ing, de soporte los requerimientos recibidos para su gestión y solucion. MAtriz de soporte y correos de seguimiento de casos
https://drive.google.com/drive/u/0/folders/1kDCk7y-_63jMAB8yeeZwbmqt1W4hrtIC
3.Se realizo el informe de casos analizados:donde se encontro que en el tercer trimestre del 2022, se recibieron 230 solicitudes de las cuales  se resolvieron 218, quedando pendiente un total de 12, ya se por disponibilidad de recursos, fallas que dependen de un tercero. La evidencia en matriz centralizada y en informe resumen de casos corte septiembre 2022:
https://drive.google.com/drive/u/0/folders/1kDCk7y-_63jMAB8yeeZwbmqt1W4hrtIC</t>
  </si>
  <si>
    <t xml:space="preserve">Durante el III T-2022, Gestión de Talento Humano implemento las siguietes acciones para el control del riesgo de gestión identificado en el proceso: 
1) Inicio la implementación de un plan de contingencia que permita contar con la información digital, correspondiente a las nóminas e historia laborales de las vigencias 1992 al 2009.
EVIDENCIA: FILA 20 - BASE DE DATOS EXPEDIENTES GTH  1992-2009
2) Dio continuiad al plan de trabajo con el propósito de digitalizar los documentos que se encuentren archivados en las historias laborales.
EVIDENCIA:  FILA 20-  ACTA DIGITALIZACIÓN E  INSPECCIÓN DE ARCHIVOS GTH III T-2022
3) Realizó inspección a  los archivos en custodia de GTH, con el fin de detectar, las causas internas y externas (Ambientales, biológicas, químicas, mecánicas) que conducen a la perdida y/o deterioro de  la información.
EVIDENCIA: FILA 20-  ACTA DE INSPECCIÓN DE ARCHIVOS GTH III T-2022
https://drive.google.com/drive/u/0/folders/1XHnzpyj42tGD-ptMqutv_BRa5h3fLjTR
</t>
  </si>
  <si>
    <t>Riesgo Nuevo</t>
  </si>
  <si>
    <t>El proceso no reporto monitoreo para este trimestre</t>
  </si>
  <si>
    <t>n.a.</t>
  </si>
  <si>
    <t>Se le solicita al proceso realizar los monitoreos con el fin de evitar la materialización del riesgo</t>
  </si>
  <si>
    <t>La evidencia es acorde con lo reportado</t>
  </si>
  <si>
    <t>La evidencia es acorde con lo reportado
Se le recomienda al proceso avanzar frente a la actividad del Software -Plan de Mejoramiento</t>
  </si>
  <si>
    <t>La evidencia es acorde con la actividad.</t>
  </si>
  <si>
    <t>Se ha dado respuesta al 100% de las solicitudes realizando en cada uno de ellos el adecuado estudio  juridico para su reconocmiento o negación. Evidencia https://drive.google.com/drive/u/0/folders/1I1Bx5rK8vtWdi6idpEyFCb5nR1SIFbo2
Se ha actualizando el normograma de manera mensual  de acuerdo a los requerimientos y necesidades del GIT Prestaciones Económicas. Evidencia https://drive.google.com/drive/u/0/folders/1I1Bx5rK8vtWdi6idpEyFCb5nR1SIFbo2</t>
  </si>
  <si>
    <t xml:space="preserve">Se estableció un punto de control al procedimiento Sustitución Pensional a Beneficiarios y se encuentra en proceso de socialización con el GIT Prestaciones Económicas.  Evidencia: https://drive.google.com/drive/u/0/folders/1I1Bx5rK8vtWdi6idpEyFCb5nR1SIFbo2
Se cuenta con una matriz de seguimiento a los tiempos de respuesta de cada tramite según sea asignado al abogado sustanciador, dicho seguimiento se realiza semanalmente y se consolida de manera trimestral. Evidecia en el link: https://drive.google.com/drive/u/0/folders/1I1Bx5rK8vtWdi6idpEyFCb5nR1SIFbo2
</t>
  </si>
  <si>
    <t>Formato diligenciado Seguimiento a los Archivos de Gestión
Informe de Ejecución</t>
  </si>
  <si>
    <t>FUID Firmado
Formato Diligenciado</t>
  </si>
  <si>
    <t>En las evidencias se observan los informes de ejecución, pero no el formato de diligenciamiento.
Favor tener presente todas las evidencias que den cuenta de los monitoreos.</t>
  </si>
  <si>
    <t>La evidencia del FUID diligenciado esta acorde, sin embargo no se evidencia verificación de transferencias.</t>
  </si>
  <si>
    <t>Informe</t>
  </si>
  <si>
    <t>FORMATO DE REPORTE MENSUAL DEL REGISTRO Y SEGUIMIENTO DE PETICIONES, QUEJAS, RECLAMOS SUGERENCIAS Y/O FELICITACIONES, DENUNCIAS (PQRS-D) POR DEPENDENCIAS
Correos electronicos - FORMATO DE REPORTE MENSUAL DEL REGISTRO Y SEGUIMIENTO DE PETICIONES, QUEJAS, RECLAMOS SUGERENCIAS Y/O FELICITACIONES, DENUNCIAS (PQRS-D) POR DEPENDENCIAS</t>
  </si>
  <si>
    <t>Registros de asistencia - correos elctronicos
Informe Trimestral</t>
  </si>
  <si>
    <t>Base de datos</t>
  </si>
  <si>
    <t>1. Listas de asistencia a las mesas de trabajo con las entidades estatales / Plan de Trabajo
2. Bases actualizadas conforme al cruce de información realizado</t>
  </si>
  <si>
    <t>Link de videollamada / registro de asistencia</t>
  </si>
  <si>
    <t xml:space="preserve">Actos administrativos de decreto de medidas cautelares
Base de datos de cobro coactivo actualizada con las etapas procesales resueltas
Actos administrativos de respuesta
</t>
  </si>
  <si>
    <t xml:space="preserve">
FORMATO DE VERIFICACIÓN DE LA PUBLICACIÓN DE CONTRATOS EN SECOP Y RUES CÓD. CÓDIGO: APAJUOAJFO33 DILIGENCIADO MENSUALMENTE
</t>
  </si>
  <si>
    <t>Matriz centralizada
Matriz centralizada
INFORME DE CASOS ANALIZADOS</t>
  </si>
  <si>
    <t>Formato de Conciliación</t>
  </si>
  <si>
    <t>actualización de procedimiento
Informes</t>
  </si>
  <si>
    <t>Actos Administrativos
Normograma actualizado</t>
  </si>
  <si>
    <t>Base de datos nomina, historias laborales vigencia 1992-2009
Base de datos de Digitalización de la información
Acta</t>
  </si>
  <si>
    <t>El Avance del Plan de Trabajo para la Automatización y estandarización del SOFTWARE se ha logrado en un 23% para las actividades del segundo semestre de 2022, las evidencias pueden ser consultadas en la revisión del plan de trabajo que se ubica en la ruta:
https://drive.google.com/drive/u/1/folders/1Pj7zwwOBP1LG3NoTjcsyrmBYIgm5Fiqu</t>
  </si>
  <si>
    <t>La evidencia es acorde con lo solicitado</t>
  </si>
  <si>
    <t xml:space="preserve">Se remitío el padado 15 de julio correo electrónico donde se dan a conocer lineamientos para la radicación de las necesidades de trámite de Vigencias Futuras.
Evidencias:https://drive.google.com/drive/u/0/folders/1Mnapj2dedXF3-4JFu0VJABzV1ATVf0JC
La Oficina Asesora de Planeación y Sistemas esta modificando el procedimiento ESDESOPSPT12 TRAMITE DE VIGENCIAS FUTURAS incluyendo los puntos de control por parte de los procesos responsables de solicitar el trámite, normatividad, etc.
Evidencias: https://drive.google.com/drive/folders/1b6d3aEaFtPJizgK3NPUQFy5U4lzx_g6T
N/A
</t>
  </si>
  <si>
    <t xml:space="preserve">100%
 5%
N/A
</t>
  </si>
  <si>
    <t>La evidencia es acorde, se sugiere avanzar frente a la actualización del procedimiento.</t>
  </si>
  <si>
    <t xml:space="preserve">Para el tercer trimestre se realizaron diferentes socializaciones y capacitaciones sobre el buen manejo de los punos ecologicos, y residuos peligrosos a los colaboradores del fondo; y se les realizo de nuevo lacapacitacion a los de servicios generales sobre el kit ambiental que tenemos en la entidad para una emergencia. link de evidencia: https://drive.google.com/drive/u/0/folders/1IApvoJ8wjtsqvPwlTt-AASc0M7Jj9dPT </t>
  </si>
  <si>
    <t>Es un nuevo riesgo</t>
  </si>
  <si>
    <t>Es un nnuevo Riesgo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</si>
</sst>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29" x14ac:knownFonts="1">
    <font>
      <sz val="11"/>
      <color theme="1"/>
      <name val="Calibri"/>
      <family val="2"/>
      <scheme val="minor"/>
    </font>
    <font>
      <sz val="11"/>
      <color theme="1"/>
      <name val="Arial"/>
      <family val="2"/>
    </font>
    <font>
      <b/>
      <sz val="12"/>
      <color theme="0"/>
      <name val="Arial Narrow"/>
      <family val="2"/>
    </font>
    <font>
      <b/>
      <sz val="12"/>
      <color theme="1"/>
      <name val="Arial Narrow"/>
      <family val="2"/>
    </font>
    <font>
      <b/>
      <sz val="11"/>
      <color theme="1"/>
      <name val="Arial"/>
      <family val="2"/>
    </font>
    <font>
      <sz val="10"/>
      <name val="Arial"/>
      <family val="2"/>
    </font>
    <font>
      <b/>
      <sz val="8"/>
      <color theme="0"/>
      <name val="Arial"/>
      <family val="2"/>
    </font>
    <font>
      <sz val="9"/>
      <color theme="0"/>
      <name val="Arial"/>
      <family val="2"/>
    </font>
    <font>
      <b/>
      <sz val="10"/>
      <color theme="1"/>
      <name val="Calibri"/>
      <family val="2"/>
      <scheme val="minor"/>
    </font>
    <font>
      <b/>
      <sz val="16"/>
      <color theme="1"/>
      <name val="Calibri"/>
      <family val="2"/>
      <scheme val="minor"/>
    </font>
    <font>
      <sz val="12"/>
      <color theme="1"/>
      <name val="Arial Narrow"/>
      <family val="2"/>
    </font>
    <font>
      <sz val="10"/>
      <color theme="1"/>
      <name val="Arial Narrow"/>
      <family val="2"/>
    </font>
    <font>
      <sz val="10"/>
      <color theme="1"/>
      <name val="Arial"/>
      <family val="2"/>
    </font>
    <font>
      <sz val="11"/>
      <color theme="1"/>
      <name val="Calibri"/>
      <family val="2"/>
      <scheme val="minor"/>
    </font>
    <font>
      <u/>
      <sz val="11"/>
      <color theme="10"/>
      <name val="Calibri"/>
      <family val="2"/>
      <scheme val="minor"/>
    </font>
    <font>
      <sz val="11"/>
      <color theme="1"/>
      <name val="Calibri"/>
      <family val="2"/>
    </font>
    <font>
      <sz val="11"/>
      <name val="Arial"/>
      <family val="2"/>
    </font>
    <font>
      <sz val="11"/>
      <color rgb="FF000000"/>
      <name val="Arial Narrow"/>
      <family val="2"/>
    </font>
    <font>
      <sz val="11"/>
      <color rgb="FF000000"/>
      <name val="Wingdings"/>
      <charset val="2"/>
    </font>
    <font>
      <sz val="7"/>
      <color rgb="FF000000"/>
      <name val="Times New Roman"/>
      <family val="1"/>
    </font>
    <font>
      <sz val="10"/>
      <color rgb="FF000000"/>
      <name val="Arial Narrow"/>
      <family val="2"/>
    </font>
    <font>
      <sz val="12"/>
      <name val="Arial"/>
      <family val="2"/>
    </font>
    <font>
      <b/>
      <sz val="10"/>
      <color theme="1"/>
      <name val="Calibri"/>
      <family val="2"/>
    </font>
    <font>
      <sz val="11"/>
      <name val="Calibri"/>
      <family val="2"/>
    </font>
    <font>
      <sz val="10"/>
      <color rgb="FFFF0000"/>
      <name val="Arial"/>
      <family val="2"/>
    </font>
    <font>
      <sz val="14"/>
      <color theme="1"/>
      <name val="Arial"/>
      <family val="2"/>
    </font>
    <font>
      <b/>
      <sz val="10"/>
      <name val="Arial"/>
      <family val="2"/>
    </font>
    <font>
      <b/>
      <sz val="10"/>
      <color theme="1"/>
      <name val="Arial"/>
      <family val="2"/>
    </font>
    <font>
      <sz val="10"/>
      <color theme="1"/>
      <name val="Arial"/>
    </font>
  </fonts>
  <fills count="13">
    <fill>
      <patternFill patternType="none"/>
    </fill>
    <fill>
      <patternFill patternType="gray125"/>
    </fill>
    <fill>
      <patternFill patternType="solid">
        <fgColor rgb="FF6699FF"/>
        <bgColor indexed="64"/>
      </patternFill>
    </fill>
    <fill>
      <patternFill patternType="solid">
        <fgColor rgb="FF2E74B5"/>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rgb="FF0095C8"/>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DEEAF6"/>
        <bgColor rgb="FFDEEAF6"/>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s>
  <cellStyleXfs count="5">
    <xf numFmtId="0" fontId="0" fillId="0" borderId="0"/>
    <xf numFmtId="0" fontId="5" fillId="0" borderId="0"/>
    <xf numFmtId="9" fontId="13" fillId="0" borderId="0" applyFont="0" applyFill="0" applyBorder="0" applyAlignment="0" applyProtection="0"/>
    <xf numFmtId="0" fontId="14" fillId="0" borderId="0" applyNumberFormat="0" applyFill="0" applyBorder="0" applyAlignment="0" applyProtection="0"/>
    <xf numFmtId="0" fontId="13" fillId="0" borderId="0"/>
  </cellStyleXfs>
  <cellXfs count="138">
    <xf numFmtId="0" fontId="0" fillId="0" borderId="0" xfId="0"/>
    <xf numFmtId="0" fontId="2" fillId="2" borderId="1" xfId="0" applyFont="1" applyFill="1" applyBorder="1" applyAlignment="1" applyProtection="1">
      <alignment horizontal="center" vertical="center" wrapText="1"/>
    </xf>
    <xf numFmtId="0" fontId="1" fillId="0" borderId="0" xfId="0" applyFont="1" applyBorder="1" applyAlignment="1" applyProtection="1">
      <alignment wrapText="1"/>
    </xf>
    <xf numFmtId="0" fontId="4" fillId="0" borderId="0" xfId="0" applyFont="1" applyBorder="1" applyAlignment="1" applyProtection="1">
      <alignment horizontal="center" vertical="center" wrapText="1"/>
    </xf>
    <xf numFmtId="0" fontId="1" fillId="0" borderId="0" xfId="0" applyFont="1" applyAlignment="1" applyProtection="1"/>
    <xf numFmtId="0" fontId="1" fillId="0" borderId="0" xfId="0" applyFont="1" applyBorder="1" applyAlignment="1" applyProtection="1"/>
    <xf numFmtId="0" fontId="4" fillId="0" borderId="0" xfId="0" applyFont="1" applyBorder="1" applyAlignment="1" applyProtection="1">
      <alignment horizontal="center" vertical="center"/>
    </xf>
    <xf numFmtId="0" fontId="0" fillId="0" borderId="1" xfId="0" applyBorder="1"/>
    <xf numFmtId="0" fontId="6" fillId="3" borderId="1"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textRotation="90" wrapText="1"/>
    </xf>
    <xf numFmtId="0" fontId="6" fillId="6" borderId="1" xfId="0" applyFont="1" applyFill="1" applyBorder="1" applyAlignment="1" applyProtection="1">
      <alignment horizontal="center" vertical="center" wrapText="1"/>
    </xf>
    <xf numFmtId="0" fontId="6" fillId="8" borderId="1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6" fillId="7" borderId="1" xfId="0" applyFont="1" applyFill="1" applyBorder="1" applyAlignment="1" applyProtection="1">
      <alignment horizontal="center" vertical="center" wrapText="1"/>
    </xf>
    <xf numFmtId="0" fontId="1" fillId="0" borderId="1" xfId="0" applyFont="1" applyBorder="1" applyAlignment="1" applyProtection="1">
      <alignment vertical="center"/>
    </xf>
    <xf numFmtId="0" fontId="9" fillId="0" borderId="1" xfId="0" applyFont="1" applyFill="1" applyBorder="1" applyAlignment="1" applyProtection="1">
      <alignment vertical="center" wrapText="1"/>
    </xf>
    <xf numFmtId="0" fontId="6" fillId="4" borderId="1" xfId="0" quotePrefix="1" applyFont="1" applyFill="1" applyBorder="1" applyAlignment="1" applyProtection="1">
      <alignment horizontal="center" vertical="center" wrapText="1"/>
    </xf>
    <xf numFmtId="0" fontId="6" fillId="8" borderId="1" xfId="0" applyFont="1" applyFill="1" applyBorder="1" applyAlignment="1" applyProtection="1">
      <alignment vertical="center" wrapText="1"/>
    </xf>
    <xf numFmtId="0" fontId="12" fillId="0" borderId="0" xfId="0" applyFont="1" applyAlignment="1" applyProtection="1"/>
    <xf numFmtId="0" fontId="11" fillId="0" borderId="1" xfId="0" applyFont="1" applyBorder="1" applyAlignment="1" applyProtection="1">
      <alignment horizontal="center" vertical="center"/>
    </xf>
    <xf numFmtId="0" fontId="6" fillId="8"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5" fillId="0" borderId="1" xfId="3" applyFont="1" applyFill="1" applyBorder="1" applyAlignment="1" applyProtection="1">
      <alignment horizontal="center" vertical="center" wrapText="1"/>
      <protection locked="0"/>
    </xf>
    <xf numFmtId="0" fontId="5" fillId="0" borderId="1" xfId="3" applyFont="1" applyFill="1" applyBorder="1" applyAlignment="1" applyProtection="1">
      <alignment vertical="center" wrapText="1"/>
      <protection hidden="1"/>
    </xf>
    <xf numFmtId="0" fontId="12" fillId="0" borderId="5" xfId="0" applyFont="1" applyFill="1" applyBorder="1" applyAlignment="1" applyProtection="1">
      <alignment horizontal="center" vertical="center" textRotation="90" wrapText="1"/>
      <protection locked="0"/>
    </xf>
    <xf numFmtId="0" fontId="12" fillId="10" borderId="4" xfId="0" applyFont="1" applyFill="1" applyBorder="1" applyAlignment="1" applyProtection="1">
      <alignment horizontal="center" vertical="center" wrapText="1"/>
      <protection locked="0"/>
    </xf>
    <xf numFmtId="0" fontId="1" fillId="0" borderId="1" xfId="4" applyFont="1" applyBorder="1" applyAlignment="1" applyProtection="1">
      <alignment horizontal="center" vertical="center" wrapText="1"/>
      <protection hidden="1"/>
    </xf>
    <xf numFmtId="0" fontId="12" fillId="0" borderId="1" xfId="0" applyFont="1" applyFill="1" applyBorder="1" applyAlignment="1" applyProtection="1">
      <alignment horizontal="justify" vertical="center" wrapText="1"/>
      <protection hidden="1"/>
    </xf>
    <xf numFmtId="0" fontId="1" fillId="0" borderId="1" xfId="0" applyFont="1" applyBorder="1" applyAlignment="1" applyProtection="1">
      <alignment wrapText="1"/>
    </xf>
    <xf numFmtId="0" fontId="12" fillId="0" borderId="1" xfId="0" applyFont="1" applyFill="1" applyBorder="1" applyAlignment="1" applyProtection="1">
      <alignment horizontal="justify" vertical="center" wrapText="1"/>
      <protection locked="0"/>
    </xf>
    <xf numFmtId="0" fontId="12" fillId="0" borderId="1" xfId="0" applyFont="1" applyFill="1" applyBorder="1" applyAlignment="1" applyProtection="1">
      <alignment horizontal="center" vertical="center" textRotation="90" wrapText="1"/>
      <protection locked="0"/>
    </xf>
    <xf numFmtId="0" fontId="12" fillId="10" borderId="1" xfId="0"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5" fillId="0" borderId="1" xfId="3" applyFont="1" applyFill="1" applyBorder="1" applyAlignment="1" applyProtection="1">
      <alignment horizontal="left" vertical="center" wrapText="1"/>
      <protection hidden="1"/>
    </xf>
    <xf numFmtId="0" fontId="12" fillId="0" borderId="1" xfId="0" applyFont="1" applyBorder="1" applyAlignment="1" applyProtection="1">
      <alignment horizontal="justify" vertical="center" wrapText="1"/>
      <protection locked="0"/>
    </xf>
    <xf numFmtId="0" fontId="12" fillId="0" borderId="1" xfId="0" applyFont="1" applyBorder="1" applyAlignment="1" applyProtection="1">
      <alignment vertical="center" wrapText="1"/>
      <protection locked="0"/>
    </xf>
    <xf numFmtId="0" fontId="12" fillId="0" borderId="1" xfId="0" applyFont="1" applyBorder="1" applyAlignment="1" applyProtection="1">
      <alignment horizontal="center" vertical="center" textRotation="90" wrapText="1"/>
      <protection locked="0"/>
    </xf>
    <xf numFmtId="0" fontId="5" fillId="0" borderId="1" xfId="3" applyFont="1" applyFill="1" applyBorder="1" applyAlignment="1" applyProtection="1">
      <alignment horizontal="center" vertical="center" wrapText="1"/>
      <protection hidden="1"/>
    </xf>
    <xf numFmtId="0" fontId="1" fillId="0" borderId="1" xfId="0" applyFont="1" applyBorder="1" applyAlignment="1" applyProtection="1">
      <alignment horizontal="justify" vertical="center" wrapText="1"/>
      <protection locked="0"/>
    </xf>
    <xf numFmtId="0" fontId="15" fillId="0" borderId="1" xfId="0" applyFont="1" applyBorder="1" applyAlignment="1">
      <alignment horizontal="center" vertical="center"/>
    </xf>
    <xf numFmtId="0" fontId="15" fillId="0" borderId="1" xfId="0" applyFont="1" applyBorder="1"/>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wrapText="1"/>
    </xf>
    <xf numFmtId="0" fontId="13" fillId="0" borderId="1" xfId="0" applyFont="1" applyBorder="1" applyAlignment="1">
      <alignment vertical="center" wrapText="1"/>
    </xf>
    <xf numFmtId="0" fontId="12" fillId="0" borderId="1" xfId="0" applyFont="1" applyFill="1" applyBorder="1" applyAlignment="1" applyProtection="1">
      <alignment horizontal="center" vertical="center" wrapText="1"/>
      <protection locked="0"/>
    </xf>
    <xf numFmtId="0" fontId="5" fillId="0" borderId="1" xfId="3" applyFont="1" applyFill="1" applyBorder="1" applyAlignment="1" applyProtection="1">
      <alignment vertical="center" wrapText="1"/>
      <protection locked="0"/>
    </xf>
    <xf numFmtId="0" fontId="12"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center" vertical="center" wrapText="1"/>
      <protection hidden="1"/>
    </xf>
    <xf numFmtId="9" fontId="5" fillId="0" borderId="5" xfId="2" applyFont="1" applyFill="1" applyBorder="1" applyAlignment="1" applyProtection="1">
      <alignment horizontal="justify" vertical="center" wrapText="1"/>
      <protection hidden="1"/>
    </xf>
    <xf numFmtId="164" fontId="12" fillId="0" borderId="1"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vertical="center" wrapText="1"/>
      <protection locked="0"/>
    </xf>
    <xf numFmtId="164" fontId="12"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14" fontId="15" fillId="0" borderId="1" xfId="0" applyNumberFormat="1" applyFont="1" applyBorder="1" applyAlignment="1">
      <alignment horizontal="center" vertical="center"/>
    </xf>
    <xf numFmtId="0" fontId="1" fillId="0" borderId="1" xfId="0" applyFont="1" applyBorder="1" applyAlignment="1" applyProtection="1">
      <alignment horizontal="center" vertical="center" wrapText="1"/>
    </xf>
    <xf numFmtId="0" fontId="15" fillId="0" borderId="13" xfId="0" applyFont="1" applyBorder="1" applyAlignment="1">
      <alignment horizontal="center" vertical="center"/>
    </xf>
    <xf numFmtId="0" fontId="15" fillId="0" borderId="13" xfId="0" applyFont="1" applyBorder="1" applyAlignment="1">
      <alignment horizontal="center" vertical="center" wrapText="1"/>
    </xf>
    <xf numFmtId="14" fontId="15" fillId="0" borderId="13" xfId="0" applyNumberFormat="1" applyFont="1" applyBorder="1" applyAlignment="1">
      <alignment horizontal="center" vertical="center"/>
    </xf>
    <xf numFmtId="0" fontId="0" fillId="0" borderId="0" xfId="0" applyFont="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6" fillId="11" borderId="1" xfId="0" applyFont="1" applyFill="1" applyBorder="1" applyAlignment="1">
      <alignment horizontal="justify" vertical="center"/>
    </xf>
    <xf numFmtId="14" fontId="16" fillId="11" borderId="1" xfId="0" applyNumberFormat="1" applyFont="1" applyFill="1" applyBorder="1" applyAlignment="1">
      <alignment horizontal="center" vertical="center" wrapText="1"/>
    </xf>
    <xf numFmtId="14" fontId="16" fillId="11" borderId="14" xfId="0" applyNumberFormat="1" applyFont="1" applyFill="1" applyBorder="1" applyAlignment="1">
      <alignment horizontal="center" vertical="center" wrapText="1"/>
    </xf>
    <xf numFmtId="14" fontId="16" fillId="11" borderId="15" xfId="0" applyNumberFormat="1" applyFont="1" applyFill="1" applyBorder="1" applyAlignment="1">
      <alignment horizontal="center" vertical="center" wrapText="1"/>
    </xf>
    <xf numFmtId="0" fontId="17" fillId="0" borderId="1" xfId="0" applyFont="1" applyBorder="1" applyAlignment="1">
      <alignment vertical="center" wrapText="1"/>
    </xf>
    <xf numFmtId="0" fontId="0" fillId="0" borderId="1" xfId="0" applyBorder="1" applyAlignment="1">
      <alignment vertical="center" wrapText="1"/>
    </xf>
    <xf numFmtId="14" fontId="0" fillId="0" borderId="1" xfId="0" applyNumberFormat="1" applyBorder="1" applyAlignment="1">
      <alignment horizontal="center" vertical="center"/>
    </xf>
    <xf numFmtId="0" fontId="16" fillId="11" borderId="1" xfId="0" applyFont="1" applyFill="1" applyBorder="1" applyAlignment="1">
      <alignment vertical="center" wrapText="1"/>
    </xf>
    <xf numFmtId="0" fontId="0" fillId="0" borderId="1" xfId="0" applyBorder="1" applyAlignment="1">
      <alignment horizontal="left" vertical="center" wrapText="1"/>
    </xf>
    <xf numFmtId="0" fontId="18" fillId="0" borderId="1" xfId="0" applyFont="1" applyBorder="1" applyAlignment="1">
      <alignment horizontal="left" vertical="center" wrapText="1"/>
    </xf>
    <xf numFmtId="0" fontId="21" fillId="11" borderId="1" xfId="0" applyFont="1" applyFill="1" applyBorder="1" applyAlignment="1">
      <alignment horizontal="justify" vertical="center"/>
    </xf>
    <xf numFmtId="0" fontId="1" fillId="0" borderId="13" xfId="0" applyFont="1" applyBorder="1" applyAlignment="1">
      <alignment horizontal="center" vertical="center" wrapText="1"/>
    </xf>
    <xf numFmtId="17" fontId="1" fillId="0" borderId="13" xfId="0" applyNumberFormat="1" applyFont="1" applyBorder="1" applyAlignment="1">
      <alignment horizontal="center" vertical="center" wrapText="1"/>
    </xf>
    <xf numFmtId="0" fontId="1" fillId="0" borderId="13" xfId="0" applyFont="1" applyBorder="1" applyAlignment="1">
      <alignment horizontal="center" vertical="center"/>
    </xf>
    <xf numFmtId="0" fontId="1" fillId="0" borderId="1" xfId="0" applyFont="1" applyBorder="1" applyAlignment="1">
      <alignment vertical="center" wrapText="1"/>
    </xf>
    <xf numFmtId="9" fontId="1" fillId="0" borderId="1" xfId="0" applyNumberFormat="1" applyFont="1" applyBorder="1" applyAlignment="1" applyProtection="1">
      <alignment horizontal="center" vertical="center" wrapText="1"/>
    </xf>
    <xf numFmtId="9"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0" xfId="0" applyFont="1" applyBorder="1" applyAlignment="1" applyProtection="1">
      <alignment vertical="center"/>
    </xf>
    <xf numFmtId="0" fontId="0" fillId="0" borderId="1" xfId="0" applyBorder="1" applyAlignment="1">
      <alignment vertical="center"/>
    </xf>
    <xf numFmtId="0" fontId="0" fillId="0" borderId="0" xfId="0" applyAlignment="1">
      <alignment vertical="center"/>
    </xf>
    <xf numFmtId="0" fontId="1" fillId="11" borderId="1" xfId="0" applyFont="1" applyFill="1" applyBorder="1" applyAlignment="1">
      <alignment vertical="center" wrapText="1"/>
    </xf>
    <xf numFmtId="0" fontId="1" fillId="11" borderId="0" xfId="0" applyFont="1" applyFill="1" applyAlignment="1">
      <alignment horizontal="center" vertical="center" wrapText="1"/>
    </xf>
    <xf numFmtId="0" fontId="1" fillId="11" borderId="1" xfId="0" applyFont="1" applyFill="1" applyBorder="1" applyAlignment="1" applyProtection="1">
      <alignment horizontal="center" vertical="center" wrapText="1"/>
    </xf>
    <xf numFmtId="0" fontId="12" fillId="11" borderId="1" xfId="0" applyFont="1" applyFill="1" applyBorder="1" applyAlignment="1" applyProtection="1">
      <alignment horizontal="justify" vertical="center" wrapText="1"/>
      <protection locked="0"/>
    </xf>
    <xf numFmtId="9" fontId="12" fillId="11" borderId="1" xfId="0" applyNumberFormat="1" applyFont="1" applyFill="1" applyBorder="1" applyAlignment="1" applyProtection="1">
      <alignment horizontal="center" vertical="center" wrapText="1"/>
      <protection locked="0"/>
    </xf>
    <xf numFmtId="9" fontId="12" fillId="11" borderId="1" xfId="2" applyFont="1" applyFill="1" applyBorder="1" applyAlignment="1" applyProtection="1">
      <alignment horizontal="center" vertical="center" wrapText="1"/>
      <protection locked="0"/>
    </xf>
    <xf numFmtId="9" fontId="12" fillId="0" borderId="1" xfId="0" applyNumberFormat="1" applyFont="1" applyFill="1" applyBorder="1" applyAlignment="1" applyProtection="1">
      <alignment horizontal="center" vertical="center" wrapText="1"/>
      <protection locked="0"/>
    </xf>
    <xf numFmtId="0" fontId="25" fillId="0" borderId="1" xfId="0" applyFont="1" applyBorder="1" applyAlignment="1" applyProtection="1">
      <alignment horizontal="justify" vertical="center" wrapText="1"/>
      <protection locked="0"/>
    </xf>
    <xf numFmtId="9" fontId="12" fillId="0" borderId="1" xfId="0" applyNumberFormat="1" applyFont="1" applyBorder="1" applyAlignment="1" applyProtection="1">
      <alignment horizontal="center" vertical="center" wrapText="1"/>
      <protection locked="0"/>
    </xf>
    <xf numFmtId="0" fontId="25" fillId="0" borderId="0" xfId="0" applyFont="1" applyFill="1" applyAlignment="1">
      <alignment vertical="top" wrapText="1"/>
    </xf>
    <xf numFmtId="164" fontId="5" fillId="0" borderId="1" xfId="0"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justify" vertical="center" wrapText="1"/>
      <protection locked="0"/>
    </xf>
    <xf numFmtId="9" fontId="5" fillId="0" borderId="1" xfId="0" applyNumberFormat="1" applyFont="1" applyFill="1" applyBorder="1" applyAlignment="1" applyProtection="1">
      <alignment horizontal="center" vertical="center" wrapText="1"/>
      <protection locked="0"/>
    </xf>
    <xf numFmtId="165" fontId="12" fillId="0" borderId="1" xfId="0" applyNumberFormat="1" applyFont="1" applyBorder="1" applyAlignment="1" applyProtection="1">
      <alignment horizontal="center" vertical="center" wrapText="1"/>
      <protection locked="0"/>
    </xf>
    <xf numFmtId="0" fontId="12" fillId="0" borderId="1" xfId="0" applyFont="1" applyFill="1" applyBorder="1" applyAlignment="1" applyProtection="1">
      <alignment horizontal="justify" vertical="top" wrapText="1"/>
      <protection locked="0"/>
    </xf>
    <xf numFmtId="9" fontId="12" fillId="0" borderId="1" xfId="2"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8" fillId="0" borderId="13" xfId="0" applyFont="1" applyBorder="1" applyAlignment="1">
      <alignment horizontal="left" vertical="center" wrapText="1"/>
    </xf>
    <xf numFmtId="0" fontId="10" fillId="0" borderId="4" xfId="0" applyFont="1" applyBorder="1" applyAlignment="1" applyProtection="1">
      <alignment horizontal="center" vertical="center"/>
    </xf>
    <xf numFmtId="0" fontId="10"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9" xfId="0" applyFont="1" applyBorder="1" applyAlignment="1" applyProtection="1">
      <alignment horizontal="center" vertical="center"/>
    </xf>
    <xf numFmtId="0" fontId="6" fillId="8"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6" fillId="7" borderId="1" xfId="0" applyFont="1" applyFill="1" applyBorder="1" applyAlignment="1" applyProtection="1">
      <alignment horizontal="center" vertical="center" wrapText="1"/>
    </xf>
    <xf numFmtId="0" fontId="11" fillId="0" borderId="6"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1" xfId="0" applyFont="1" applyBorder="1" applyAlignment="1" applyProtection="1">
      <alignment horizontal="center" vertical="center"/>
    </xf>
    <xf numFmtId="0" fontId="6" fillId="5" borderId="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9" fillId="0" borderId="8"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6" fillId="8" borderId="6" xfId="0" applyFont="1" applyFill="1" applyBorder="1" applyAlignment="1" applyProtection="1">
      <alignment horizontal="center" vertical="center" wrapText="1"/>
    </xf>
    <xf numFmtId="0" fontId="6" fillId="8" borderId="5" xfId="0" applyFont="1" applyFill="1" applyBorder="1" applyAlignment="1" applyProtection="1">
      <alignment horizontal="center" vertical="center" wrapText="1"/>
    </xf>
    <xf numFmtId="0" fontId="6" fillId="8" borderId="4" xfId="0" applyFont="1" applyFill="1" applyBorder="1" applyAlignment="1" applyProtection="1">
      <alignment horizontal="center" vertical="center" wrapText="1"/>
    </xf>
    <xf numFmtId="0" fontId="6" fillId="8" borderId="7" xfId="0" applyFont="1" applyFill="1" applyBorder="1" applyAlignment="1" applyProtection="1">
      <alignment horizontal="center" vertical="center" wrapText="1"/>
    </xf>
    <xf numFmtId="0" fontId="8" fillId="9" borderId="4"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22" fillId="12" borderId="16" xfId="0" applyFont="1" applyFill="1" applyBorder="1" applyAlignment="1">
      <alignment horizontal="center" vertical="center" wrapText="1"/>
    </xf>
    <xf numFmtId="0" fontId="23" fillId="0" borderId="14" xfId="0" applyFont="1" applyBorder="1"/>
    <xf numFmtId="0" fontId="5" fillId="11" borderId="1" xfId="0" applyFont="1" applyFill="1" applyBorder="1" applyAlignment="1" applyProtection="1">
      <alignment horizontal="justify" vertical="center" wrapText="1"/>
      <protection locked="0"/>
    </xf>
    <xf numFmtId="9" fontId="12" fillId="11" borderId="1" xfId="0" applyNumberFormat="1" applyFont="1" applyFill="1" applyBorder="1" applyAlignment="1" applyProtection="1">
      <alignment horizontal="justify" vertical="center" wrapText="1"/>
      <protection locked="0"/>
    </xf>
    <xf numFmtId="164" fontId="12" fillId="0" borderId="1" xfId="0" applyNumberFormat="1" applyFont="1" applyBorder="1" applyAlignment="1" applyProtection="1">
      <alignment vertical="center" wrapText="1"/>
      <protection locked="0"/>
    </xf>
  </cellXfs>
  <cellStyles count="5">
    <cellStyle name="Hipervínculo" xfId="3" builtinId="8"/>
    <cellStyle name="Normal" xfId="0" builtinId="0"/>
    <cellStyle name="Normal 10" xfId="4"/>
    <cellStyle name="Normal 2" xfId="1"/>
    <cellStyle name="Porcentaje" xfId="2" builtinId="5"/>
  </cellStyles>
  <dxfs count="1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dice!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xdr:colOff>
      <xdr:row>0</xdr:row>
      <xdr:rowOff>146957</xdr:rowOff>
    </xdr:from>
    <xdr:to>
      <xdr:col>0</xdr:col>
      <xdr:colOff>2205098</xdr:colOff>
      <xdr:row>1</xdr:row>
      <xdr:rowOff>217714</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50" t="6520" r="3458" b="10547"/>
        <a:stretch>
          <a:fillRect/>
        </a:stretch>
      </xdr:blipFill>
      <xdr:spPr bwMode="auto">
        <a:xfrm>
          <a:off x="13607" y="146957"/>
          <a:ext cx="2191491" cy="560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176893</xdr:colOff>
      <xdr:row>0</xdr:row>
      <xdr:rowOff>257175</xdr:rowOff>
    </xdr:from>
    <xdr:to>
      <xdr:col>36</xdr:col>
      <xdr:colOff>1286845</xdr:colOff>
      <xdr:row>1</xdr:row>
      <xdr:rowOff>231321</xdr:rowOff>
    </xdr:to>
    <xdr:pic>
      <xdr:nvPicPr>
        <xdr:cNvPr id="3" name="image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36214" y="257175"/>
          <a:ext cx="1871952" cy="464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167641</xdr:colOff>
      <xdr:row>0</xdr:row>
      <xdr:rowOff>0</xdr:rowOff>
    </xdr:from>
    <xdr:to>
      <xdr:col>8</xdr:col>
      <xdr:colOff>550545</xdr:colOff>
      <xdr:row>0</xdr:row>
      <xdr:rowOff>396239</xdr:rowOff>
    </xdr:to>
    <xdr:pic>
      <xdr:nvPicPr>
        <xdr:cNvPr id="3" name="Gráfico 1" descr="Casa">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349741" y="0"/>
          <a:ext cx="382904" cy="396239"/>
        </a:xfrm>
        <a:prstGeom prst="rect">
          <a:avLst/>
        </a:prstGeom>
      </xdr:spPr>
    </xdr:pic>
    <xdr:clientData/>
  </xdr:twoCellAnchor>
  <xdr:twoCellAnchor editAs="oneCell">
    <xdr:from>
      <xdr:col>0</xdr:col>
      <xdr:colOff>0</xdr:colOff>
      <xdr:row>0</xdr:row>
      <xdr:rowOff>258535</xdr:rowOff>
    </xdr:from>
    <xdr:to>
      <xdr:col>1</xdr:col>
      <xdr:colOff>1428750</xdr:colOff>
      <xdr:row>1</xdr:row>
      <xdr:rowOff>435428</xdr:rowOff>
    </xdr:to>
    <xdr:pic>
      <xdr:nvPicPr>
        <xdr:cNvPr id="4" name="Imagen 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3450" t="6520" r="3458" b="10547"/>
        <a:stretch>
          <a:fillRect/>
        </a:stretch>
      </xdr:blipFill>
      <xdr:spPr bwMode="auto">
        <a:xfrm>
          <a:off x="0" y="258535"/>
          <a:ext cx="2925536" cy="748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FICHA%20DE%20RIESGOS/MEJORA/ASIF09%20(6)%20Ficla%20integral%20de%20riesgo%20u%20oportunidad.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BT.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FICHA%20DE%20RIESGOS/ASIF09%20(6)%20Ficla%20integral%20de%20riesgo%20u%20oportunidad%20ATC%20GESTION.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FICHA%20DE%20RIESGOS/ASIF09%20(6)%20Ficla%20integral%20de%20riesgo%20u%20oportunidad%20GC%20(Autoguardado)k.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Usuario\Downloads\MAPA%20DE%20RIESGOS%20INSTITUCIONALES%20FPS%20AMBIENTALES%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KAREN\CUENTA%20DE%20COBRO\RIESGOS\MAPA%20INSTITUCIONAL%20DE%20RIESGOS%20CGID%20211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D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FICHA%20DE%20RIESGOS/ASIF09%20(6)%20Ficla%20integral%20de%20riesgo%20u%20oportunidad%20TICS%20s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SA/ASIF09%20(6)%20Ficla%20integral%20de%20riesgo%20u%20oportunida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S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GF.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PE.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TH.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G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por Inadecuada planificación de la medición del desempeño institucional  debido a  la desarticulación de los criterios y pertinencia en los Indicadores de Gestión </v>
          </cell>
        </row>
        <row r="96">
          <cell r="D96" t="str">
            <v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v>
          </cell>
        </row>
        <row r="97">
          <cell r="D97" t="str">
            <v xml:space="preserve">
Realiza seguimiento y verificación a los reportes de los Indicadores de Gestión de cada uno de los procesos y comunica mediante correo electrónico al responsable del proceso los resultados. 
</v>
          </cell>
        </row>
        <row r="98">
          <cell r="D98"/>
        </row>
        <row r="99">
          <cell r="D99"/>
        </row>
        <row r="100">
          <cell r="D100"/>
        </row>
        <row r="101">
          <cell r="D101"/>
        </row>
        <row r="155">
          <cell r="V155" t="str">
            <v>1. Automatizar la medición de los indicadores de gestión de la entidad por medio del Software SIG-FPS adquirido durante el mes de diciembre 2021.</v>
          </cell>
        </row>
        <row r="156">
          <cell r="V156" t="str">
            <v xml:space="preserve">
2. Realiza seguimiento y verificación semestralmente a los reportes de los Indicadores de Gestión de cada uno de los procesos y comunica mediante correo electrónico al responsable del proceso los resultados. </v>
          </cell>
        </row>
        <row r="157">
          <cell r="V157"/>
        </row>
        <row r="158">
          <cell r="V158"/>
        </row>
        <row r="159">
          <cell r="V159"/>
        </row>
        <row r="160">
          <cell r="V160"/>
        </row>
        <row r="161">
          <cell r="V161"/>
        </row>
        <row r="162">
          <cell r="V162"/>
        </row>
        <row r="163">
          <cell r="V163"/>
        </row>
        <row r="164">
          <cell r="V164"/>
        </row>
      </sheetData>
      <sheetData sheetId="9">
        <row r="13">
          <cell r="V13" t="str">
            <v>Riesgo de Gestión</v>
          </cell>
        </row>
        <row r="21">
          <cell r="D21" t="str">
            <v>Posibilidad de afectación reputacional por  Inoportuno seguimiento al  Plan de Mejoramiento de la Entidad debido al incumplimiento del reporte de las acciones suscritas por parte de los procesos</v>
          </cell>
        </row>
        <row r="29">
          <cell r="D29" t="str">
            <v>--- Ningún Trámite y Procedimiento Administrativo</v>
          </cell>
          <cell r="AD29" t="str">
            <v>Todos los procesos en el Sistema Integrado de Gestión</v>
          </cell>
        </row>
        <row r="30">
          <cell r="D30"/>
        </row>
        <row r="31">
          <cell r="D31"/>
        </row>
        <row r="32">
          <cell r="D32"/>
        </row>
        <row r="33">
          <cell r="D33"/>
        </row>
        <row r="34">
          <cell r="D34"/>
        </row>
        <row r="96">
          <cell r="D96" t="str">
            <v xml:space="preserve">Consulta el radicado en el aplicativo SIRECI y verifica la fecha de suscripción del plan de mejoramiento e informa al Encargado de la Administración las acciones correctivas y jefe oficina asesora de planeación y sistemas a fecha límite de suscripción
</v>
          </cell>
        </row>
        <row r="97">
          <cell r="D97" t="str">
            <v>Envía mediante correo electrónico al responsable del proceso, a los coordinadores y a los funcionarios delegados, circular para la realización de los reportes de avance del Plan de Mejoramiento institucional</v>
          </cell>
        </row>
        <row r="98">
          <cell r="D98"/>
        </row>
        <row r="99">
          <cell r="D99"/>
        </row>
        <row r="100">
          <cell r="D100"/>
        </row>
        <row r="101">
          <cell r="D101"/>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inadaceado saneamiento para comercializar  los bienes inmuebles transferidos debido a  englobes con corredor ferreo y dentro de la zona de seguridad ferrea</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Controles Seguridad Digital"/>
      <sheetName val="Priorización escenarios "/>
      <sheetName val="Inventario Controles "/>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y económica por insatisfacción de los grupos de valor o sanciones de entes de entes de control debido al incumplimiento de normas y estándares para la atención de PQRSD</v>
          </cell>
        </row>
      </sheetData>
      <sheetData sheetId="9">
        <row r="21">
          <cell r="D21" t="str">
            <v>Posibilidad de afectación reputacional por  insatisfacción de los grupos de valor debido a una orientación inadecuada en la prestación del servicio</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debido al Incumplimiento en la entrega de los resultados e impactos previstos por falta de medidas o mecanismos coercitivos para el recaudo en etapa persuasiva </v>
          </cell>
        </row>
      </sheetData>
      <sheetData sheetId="9">
        <row r="21">
          <cell r="D21" t="str">
            <v xml:space="preserve">Posibilidad de afectación reputacional  y económica por Inoportuna atención de necesidades o requerimientos  para el reconocimiento como acreedores de la Entidad dentro de los diferentes procesos concursales en los que ingresan sus deudores (reestructuración, reorganización, validación judicial de acuerdos extrajudiciales de reorganización, liquidación obligatoria, liquidación administrativa, concordato, insolvencia de persona natural no comerciante o cualquier figura análoga)
</v>
          </cell>
        </row>
      </sheetData>
      <sheetData sheetId="10">
        <row r="21">
          <cell r="D21" t="str">
            <v>Posibilidad de afectación reputacional por Inoportuna atención de necesidades o requerimientos  en 
la atención de las peticiones de Usuarios o terceros interesados</v>
          </cell>
        </row>
      </sheetData>
      <sheetData sheetId="11">
        <row r="21">
          <cell r="D21" t="str">
            <v>Posibilidad de afectación reputacional  y económica por Inadecuada gestión  para el recaudo  anual proyectado de las obligaciones creadas a favor de las Entidades asignadas al FPS-FNC por el Gobierno Nacional.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l Proceso"/>
      <sheetName val="Datos"/>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demoras en la entrega de avances y resultados de la gestión  debido  a  la inadecuada parametrización del Software de Gestión SIG-FPS</v>
          </cell>
        </row>
        <row r="29">
          <cell r="D29" t="str">
            <v>--- Ningún Trámite y Procedimiento Administrativo</v>
          </cell>
          <cell r="AD29" t="str">
            <v>Todos los procesos en el Sistema Integrado de Gestión</v>
          </cell>
        </row>
        <row r="30">
          <cell r="D30"/>
        </row>
        <row r="31">
          <cell r="D31"/>
        </row>
        <row r="32">
          <cell r="D32"/>
        </row>
        <row r="33">
          <cell r="D33"/>
        </row>
        <row r="34">
          <cell r="D34"/>
        </row>
        <row r="39">
          <cell r="J39" t="str">
            <v>Inadecuada parametrización del Software de Gestión SIG-FPS</v>
          </cell>
          <cell r="AD39" t="str">
            <v>Afectación en la Imagén Institucional</v>
          </cell>
        </row>
        <row r="40">
          <cell r="J40" t="str">
            <v>Insuficiencia de asignación de recursos presupuestales para continuar la implementación del SIG</v>
          </cell>
          <cell r="AD40" t="str">
            <v>Sanciones Disciplinarias y pecuniarias</v>
          </cell>
        </row>
        <row r="41">
          <cell r="J41" t="str">
            <v>Continuidad en el contratación del personal capacitado</v>
          </cell>
          <cell r="AD41" t="str">
            <v xml:space="preserve">Demoras en la entrega de avances y resultados de la gestión </v>
          </cell>
        </row>
        <row r="42">
          <cell r="J42" t="str">
            <v>Debilidades funcionales del SOFTWARE</v>
          </cell>
          <cell r="AD42" t="str">
            <v>Reprocesos en la entidad</v>
          </cell>
        </row>
        <row r="43">
          <cell r="J43" t="str">
            <v>Falta de articulación de la documentación del SIG frente al SOFTWARE</v>
          </cell>
          <cell r="AD43" t="str">
            <v>Hallazgos de entes de control</v>
          </cell>
        </row>
        <row r="44">
          <cell r="J44" t="str">
            <v>Falta de socialización del funcionamiento del SOFTWARE</v>
          </cell>
          <cell r="AD44" t="str">
            <v>Hallazgos de control interno</v>
          </cell>
        </row>
        <row r="45">
          <cell r="J45"/>
          <cell r="AD45"/>
        </row>
        <row r="46">
          <cell r="J46"/>
          <cell r="AD46"/>
        </row>
        <row r="47">
          <cell r="J47"/>
          <cell r="AD47"/>
        </row>
        <row r="48">
          <cell r="J48"/>
          <cell r="AD48"/>
        </row>
        <row r="49">
          <cell r="AD49"/>
        </row>
        <row r="50">
          <cell r="AD50"/>
        </row>
        <row r="51">
          <cell r="J51" t="str">
            <v>Cambio de Gobierno</v>
          </cell>
          <cell r="AD51"/>
        </row>
        <row r="52">
          <cell r="J52" t="str">
            <v>Insuficiente asignación de Recursos Presupuestales</v>
          </cell>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96">
          <cell r="D96" t="str">
            <v>Ejecución del Plan del de Trabajo de Implementación del SOFTWARE SIG-FPS</v>
          </cell>
        </row>
        <row r="97">
          <cell r="D97"/>
        </row>
        <row r="98">
          <cell r="D98"/>
        </row>
        <row r="99">
          <cell r="D99"/>
        </row>
        <row r="100">
          <cell r="D100"/>
        </row>
        <row r="101">
          <cell r="D101"/>
        </row>
      </sheetData>
      <sheetData sheetId="9">
        <row r="21">
          <cell r="D21" t="str">
            <v>Posibilidad de afectación reputacional  y económica por sanciones de entes de control e insatisfacción de los grupos de valor  debido   al incumplimiento para tramitar vigencias futuras de los servicios solicitados por la entidad</v>
          </cell>
        </row>
      </sheetData>
      <sheetData sheetId="10">
        <row r="21">
          <cell r="D21" t="str">
            <v>Posibilidad de afectación reputacional  y económica por sanciones  de la Autoridad ambiental debido  al inadecuado manejo de los residuos generados por la operatividad de la entidad y al desconocimiento normativo relacionado con el manejo de residuos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y económica por Inoportuna e inadecuada atención de necesidades o requerimientos tecnológicos debido a la falta de infraestructura tecnológica, metodologias y personal idoneo que faciliten la planeación, seguimiento y control para la atención de los servicios tecnológicos del FPS-FNC.</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y económica  Al no actualizar inventario de bienes devolutivos - cuentas personales para garantizar  custodia y aseguramiento de los mismos  </v>
          </cell>
        </row>
      </sheetData>
      <sheetData sheetId="9">
        <row r="21">
          <cell r="D21" t="str">
            <v xml:space="preserve">Posibilidad de afectación reputacional  y económica  Al no efectuar el aseguramiento de los bienes de propiedad de la entidad  </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hallazgos generados por los organismos de control y/o notificaciones de entidades externas  debido a la presentación de los informes de Ley por fuera de los términos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 val="Hoja1"/>
    </sheetNames>
    <sheetDataSet>
      <sheetData sheetId="0"/>
      <sheetData sheetId="1"/>
      <sheetData sheetId="2"/>
      <sheetData sheetId="3"/>
      <sheetData sheetId="4"/>
      <sheetData sheetId="5"/>
      <sheetData sheetId="6"/>
      <sheetData sheetId="7"/>
      <sheetData sheetId="8">
        <row r="21">
          <cell r="D21" t="str">
            <v>Posibilidad de afectación reputacional  y económica por hallazgos de los entes de control o el no fenecimiento de la cuenta  debido al incumplimiento normativo y del manual de politicas contables en las actividades financieras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Inoportuna atención de necesidades o requerimientos  para el reconocimiento y pago de las prestaciones económicas solicitadas por los usuarios.</v>
          </cell>
        </row>
      </sheetData>
      <sheetData sheetId="9">
        <row r="21">
          <cell r="D21" t="str">
            <v>Posibilidad de afectación reputacional  y económica por  Inadecuada aplicación de las normas legales y convencionales y procedimientos establecidos para  el pago de las prestaciones económicas</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y económica por Inoportunidad en la entrega de la certificación electronica de tiempos laborados y la certificación  laboral con funciones anteriores al 2010 a trabajadores y extrabajadores debido a que el proceso no dispone de los mecanismos físicos y digitales que le permitan un facil acceso a la información.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y económica por falta de aplicación de los instrumentos archivisticos en todos los procesos del FPS-FNC  por la inadecuada aplicación de las TRD, debido al desconocimiento de los servidores públicos en los temas de Gestión Documental </v>
          </cell>
        </row>
      </sheetData>
      <sheetData sheetId="9">
        <row r="21">
          <cell r="D21" t="str">
            <v xml:space="preserve">Posibilidad de afectación reputacional  y económica por sanciones de entes de control e insatisfacción de los Usuarios internos y externos debido a la inadecuada administración de la documentación producida y recibida por el FPS FNC </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9"/>
  <sheetViews>
    <sheetView tabSelected="1" zoomScale="50" zoomScaleNormal="50" workbookViewId="0">
      <pane xSplit="2" ySplit="6" topLeftCell="U34" activePane="bottomRight" state="frozen"/>
      <selection pane="topRight" activeCell="C1" sqref="C1"/>
      <selection pane="bottomLeft" activeCell="A7" sqref="A7"/>
      <selection pane="bottomRight" activeCell="AI35" sqref="AI35"/>
    </sheetView>
  </sheetViews>
  <sheetFormatPr baseColWidth="10" defaultRowHeight="15" x14ac:dyDescent="0.25"/>
  <cols>
    <col min="1" max="1" width="33.7109375" customWidth="1"/>
    <col min="2" max="2" width="27.28515625" customWidth="1"/>
    <col min="3" max="5" width="16.28515625" customWidth="1"/>
    <col min="7" max="8" width="14.42578125" customWidth="1"/>
    <col min="9" max="9" width="28" customWidth="1"/>
    <col min="10" max="10" width="14.7109375" customWidth="1"/>
    <col min="15" max="15" width="17.42578125" customWidth="1"/>
    <col min="20" max="20" width="18.5703125" customWidth="1"/>
    <col min="21" max="21" width="11.7109375" customWidth="1"/>
    <col min="22" max="22" width="28.140625" customWidth="1"/>
    <col min="31" max="31" width="34.28515625" customWidth="1"/>
    <col min="32" max="34" width="13.7109375" customWidth="1"/>
    <col min="35" max="35" width="34.42578125" style="83" customWidth="1"/>
    <col min="36" max="36" width="11.42578125" style="83"/>
    <col min="37" max="37" width="20.28515625" customWidth="1"/>
    <col min="38" max="38" width="16" customWidth="1"/>
  </cols>
  <sheetData>
    <row r="1" spans="1:37" s="4" customFormat="1" ht="38.450000000000003" customHeight="1" x14ac:dyDescent="0.2">
      <c r="A1" s="102"/>
      <c r="B1" s="104" t="s">
        <v>47</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12"/>
      <c r="AK1" s="112"/>
    </row>
    <row r="2" spans="1:37" s="4" customFormat="1" ht="38.450000000000003" customHeight="1" x14ac:dyDescent="0.2">
      <c r="A2" s="103"/>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12"/>
      <c r="AK2" s="112"/>
    </row>
    <row r="3" spans="1:37" s="19" customFormat="1" ht="15.75" customHeight="1" x14ac:dyDescent="0.2">
      <c r="A3" s="20" t="s">
        <v>51</v>
      </c>
      <c r="B3" s="114" t="s">
        <v>49</v>
      </c>
      <c r="C3" s="115"/>
      <c r="D3" s="115"/>
      <c r="E3" s="115"/>
      <c r="F3" s="115"/>
      <c r="G3" s="115"/>
      <c r="H3" s="115"/>
      <c r="I3" s="115"/>
      <c r="J3" s="115"/>
      <c r="K3" s="115"/>
      <c r="L3" s="115"/>
      <c r="M3" s="115"/>
      <c r="N3" s="116"/>
      <c r="O3" s="117" t="s">
        <v>48</v>
      </c>
      <c r="P3" s="117"/>
      <c r="Q3" s="117"/>
      <c r="R3" s="117"/>
      <c r="S3" s="117"/>
      <c r="T3" s="117"/>
      <c r="U3" s="117"/>
      <c r="V3" s="117"/>
      <c r="W3" s="117"/>
      <c r="X3" s="117"/>
      <c r="Y3" s="117"/>
      <c r="Z3" s="117"/>
      <c r="AA3" s="117"/>
      <c r="AB3" s="117"/>
      <c r="AC3" s="117"/>
      <c r="AD3" s="117"/>
      <c r="AE3" s="117"/>
      <c r="AF3" s="117"/>
      <c r="AG3" s="117"/>
      <c r="AH3" s="117"/>
      <c r="AI3" s="117"/>
      <c r="AJ3" s="114" t="s">
        <v>50</v>
      </c>
      <c r="AK3" s="116"/>
    </row>
    <row r="4" spans="1:37" s="5" customFormat="1" ht="7.5" customHeight="1" x14ac:dyDescent="0.2">
      <c r="A4" s="2"/>
      <c r="B4" s="2"/>
      <c r="C4" s="2"/>
      <c r="D4" s="2"/>
      <c r="E4" s="2"/>
      <c r="F4" s="2"/>
      <c r="G4" s="2"/>
      <c r="H4" s="2"/>
      <c r="I4" s="3"/>
      <c r="J4" s="3"/>
      <c r="K4" s="3"/>
      <c r="L4" s="3"/>
      <c r="M4" s="3"/>
      <c r="N4" s="3"/>
      <c r="O4" s="3"/>
      <c r="P4" s="3"/>
      <c r="Q4" s="3"/>
      <c r="R4" s="3"/>
      <c r="S4" s="6"/>
      <c r="T4" s="6"/>
      <c r="U4" s="6"/>
      <c r="V4" s="6"/>
      <c r="W4" s="6"/>
      <c r="X4" s="6"/>
      <c r="Y4" s="6"/>
      <c r="Z4" s="6"/>
      <c r="AA4" s="6"/>
      <c r="AB4" s="6"/>
      <c r="AC4" s="6"/>
      <c r="AD4" s="6"/>
      <c r="AE4" s="6"/>
      <c r="AF4" s="6"/>
      <c r="AG4" s="6"/>
      <c r="AH4" s="6"/>
      <c r="AI4" s="81"/>
      <c r="AJ4" s="81"/>
    </row>
    <row r="5" spans="1:37" s="4" customFormat="1" ht="43.15" customHeight="1" x14ac:dyDescent="0.2">
      <c r="A5" s="109" t="s">
        <v>1</v>
      </c>
      <c r="B5" s="110" t="s">
        <v>0</v>
      </c>
      <c r="C5" s="110" t="s">
        <v>23</v>
      </c>
      <c r="D5" s="110"/>
      <c r="E5" s="110" t="s">
        <v>24</v>
      </c>
      <c r="F5" s="110" t="s">
        <v>19</v>
      </c>
      <c r="G5" s="110" t="s">
        <v>20</v>
      </c>
      <c r="H5" s="110" t="s">
        <v>34</v>
      </c>
      <c r="I5" s="110" t="s">
        <v>18</v>
      </c>
      <c r="J5" s="110" t="s">
        <v>33</v>
      </c>
      <c r="K5" s="110" t="s">
        <v>2</v>
      </c>
      <c r="L5" s="110"/>
      <c r="M5" s="110" t="s">
        <v>4</v>
      </c>
      <c r="N5" s="110"/>
      <c r="O5" s="110" t="s">
        <v>5</v>
      </c>
      <c r="P5" s="111" t="s">
        <v>6</v>
      </c>
      <c r="Q5" s="111"/>
      <c r="R5" s="111"/>
      <c r="S5" s="111" t="s">
        <v>7</v>
      </c>
      <c r="T5" s="108" t="s">
        <v>30</v>
      </c>
      <c r="U5" s="108"/>
      <c r="V5" s="108" t="s">
        <v>27</v>
      </c>
      <c r="W5" s="111" t="s">
        <v>8</v>
      </c>
      <c r="X5" s="108" t="s">
        <v>30</v>
      </c>
      <c r="Y5" s="108"/>
      <c r="Z5" s="108" t="s">
        <v>27</v>
      </c>
      <c r="AA5" s="118" t="s">
        <v>9</v>
      </c>
      <c r="AB5" s="119"/>
      <c r="AC5" s="119"/>
      <c r="AD5" s="120"/>
      <c r="AE5" s="113" t="s">
        <v>10</v>
      </c>
      <c r="AF5" s="113"/>
      <c r="AG5" s="113"/>
      <c r="AH5" s="113"/>
      <c r="AI5" s="108" t="s">
        <v>31</v>
      </c>
      <c r="AJ5" s="108"/>
      <c r="AK5" s="108" t="s">
        <v>27</v>
      </c>
    </row>
    <row r="6" spans="1:37" s="4" customFormat="1" ht="93.75" customHeight="1" x14ac:dyDescent="0.2">
      <c r="A6" s="109"/>
      <c r="B6" s="110"/>
      <c r="C6" s="12" t="s">
        <v>21</v>
      </c>
      <c r="D6" s="12" t="s">
        <v>22</v>
      </c>
      <c r="E6" s="110"/>
      <c r="F6" s="110"/>
      <c r="G6" s="110"/>
      <c r="H6" s="110"/>
      <c r="I6" s="110"/>
      <c r="J6" s="110"/>
      <c r="K6" s="17" t="s">
        <v>25</v>
      </c>
      <c r="L6" s="12" t="s">
        <v>3</v>
      </c>
      <c r="M6" s="8" t="s">
        <v>11</v>
      </c>
      <c r="N6" s="8" t="s">
        <v>12</v>
      </c>
      <c r="O6" s="110"/>
      <c r="P6" s="9" t="s">
        <v>13</v>
      </c>
      <c r="Q6" s="9" t="s">
        <v>14</v>
      </c>
      <c r="R6" s="10" t="s">
        <v>15</v>
      </c>
      <c r="S6" s="111"/>
      <c r="T6" s="13" t="s">
        <v>28</v>
      </c>
      <c r="U6" s="18" t="s">
        <v>29</v>
      </c>
      <c r="V6" s="108"/>
      <c r="W6" s="111"/>
      <c r="X6" s="13" t="s">
        <v>28</v>
      </c>
      <c r="Y6" s="18" t="s">
        <v>29</v>
      </c>
      <c r="Z6" s="108"/>
      <c r="AA6" s="9" t="s">
        <v>13</v>
      </c>
      <c r="AB6" s="9" t="s">
        <v>14</v>
      </c>
      <c r="AC6" s="10" t="s">
        <v>15</v>
      </c>
      <c r="AD6" s="10" t="s">
        <v>238</v>
      </c>
      <c r="AE6" s="14" t="s">
        <v>26</v>
      </c>
      <c r="AF6" s="14" t="s">
        <v>16</v>
      </c>
      <c r="AG6" s="14" t="s">
        <v>17</v>
      </c>
      <c r="AH6" s="14" t="s">
        <v>32</v>
      </c>
      <c r="AI6" s="21" t="s">
        <v>28</v>
      </c>
      <c r="AJ6" s="18" t="s">
        <v>29</v>
      </c>
      <c r="AK6" s="108"/>
    </row>
    <row r="7" spans="1:37" ht="409.5" x14ac:dyDescent="0.25">
      <c r="A7" s="22">
        <v>1</v>
      </c>
      <c r="B7" s="22" t="s">
        <v>52</v>
      </c>
      <c r="C7" s="22"/>
      <c r="D7" s="22" t="s">
        <v>53</v>
      </c>
      <c r="E7" s="22" t="s">
        <v>54</v>
      </c>
      <c r="F7" s="23" t="s">
        <v>55</v>
      </c>
      <c r="G7" s="23" t="s">
        <v>56</v>
      </c>
      <c r="H7" s="23" t="s">
        <v>57</v>
      </c>
      <c r="I7" s="47" t="str">
        <f>IF([1]Ficha1!$D$21="","",[1]Ficha1!$D$21)</f>
        <v xml:space="preserve">Posibilidad de afectación reputacional por Inadecuada planificación de la medición del desempeño institucional  debido a  la desarticulación de los criterios y pertinencia en los Indicadores de Gestión </v>
      </c>
      <c r="J7" s="23" t="s">
        <v>58</v>
      </c>
      <c r="K7" s="24" t="s">
        <v>59</v>
      </c>
      <c r="L7" s="24" t="s">
        <v>60</v>
      </c>
      <c r="M7" s="30" t="s">
        <v>61</v>
      </c>
      <c r="N7" s="30" t="s">
        <v>62</v>
      </c>
      <c r="O7" s="30" t="s">
        <v>63</v>
      </c>
      <c r="P7" s="31" t="s">
        <v>64</v>
      </c>
      <c r="Q7" s="31" t="s">
        <v>65</v>
      </c>
      <c r="R7" s="32" t="s">
        <v>66</v>
      </c>
      <c r="S7" s="28" t="str">
        <f>CONCATENATE(IF([1]Ficha1!$D$96="","",[1]Ficha1!$D$96),"
",IF([1]Ficha1!$D$97="","",[1]Ficha1!$D$97),"
",IF([1]Ficha1!$D$98="","",[1]Ficha1!$D$98),"
",IF([1]Ficha1!$D$99="","",[1]Ficha1!$D$99),"
",IF([1]Ficha1!$D$100="","",[1]Ficha1!$D$100),"
",IF([1]Ficha1!$D$101="","",[1]Ficha1!$D$101))</f>
        <v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Realiza seguimiento y verificación a los reportes de los Indicadores de Gestión de cada uno de los procesos y comunica mediante correo electrónico al responsable del proceso los resultados. 
</v>
      </c>
      <c r="T7" s="7"/>
      <c r="U7" s="7"/>
      <c r="V7" s="7"/>
      <c r="W7" s="26"/>
      <c r="X7" s="7"/>
      <c r="Y7" s="7"/>
      <c r="Z7" s="7"/>
      <c r="AA7" s="25" t="s">
        <v>64</v>
      </c>
      <c r="AB7" s="25" t="s">
        <v>65</v>
      </c>
      <c r="AC7" s="25" t="s">
        <v>64</v>
      </c>
      <c r="AD7" s="49" t="s">
        <v>239</v>
      </c>
      <c r="AE7" s="50" t="str">
        <f>CONCATENATE(IF([1]Ficha1!$V$155="","",[1]Ficha1!$V$155),"
",IF([1]Ficha1!$V$156="","",[1]Ficha1!$V$156),"
",IF([1]Ficha1!$V$157="","",[1]Ficha1!$V$157),"
",IF([1]Ficha1!$V$158="","",[1]Ficha1!$V$158),"
",IF([1]Ficha1!$V$159="","",[1]Ficha1!$V$159),"
",IF([1]Ficha1!$V$160="","",[1]Ficha1!$V$160),"
",IF([1]Ficha1!$V$161="","",[1]Ficha1!$V$161),"
",IF([1]Ficha1!$V$162="","",[1]Ficha1!$V$162),"
",IF([1]Ficha1!$V$163="","",[1]Ficha1!$V$163),"
",IF([1]Ficha1!$V$164="","",[1]Ficha1!$V$164))</f>
        <v xml:space="preserve">1. Automatizar la medición de los indicadores de gestión de la entidad por medio del Software SIG-FPS adquirido durante el mes de diciembre 2021.
2. Realiza seguimiento y verificación semestralmente a los reportes de los Indicadores de Gestión de cada uno de los procesos y comunica mediante correo electrónico al responsable del proceso los resultados. 
</v>
      </c>
      <c r="AF7" s="48" t="s">
        <v>240</v>
      </c>
      <c r="AG7" s="51">
        <v>44652</v>
      </c>
      <c r="AH7" s="51">
        <v>44926</v>
      </c>
      <c r="AI7" s="94" t="s">
        <v>393</v>
      </c>
      <c r="AJ7" s="90" t="s">
        <v>394</v>
      </c>
      <c r="AK7" s="62" t="s">
        <v>404</v>
      </c>
    </row>
    <row r="8" spans="1:37" ht="409.6" x14ac:dyDescent="0.25">
      <c r="A8" s="22">
        <v>2</v>
      </c>
      <c r="B8" s="22" t="s">
        <v>52</v>
      </c>
      <c r="C8" s="22"/>
      <c r="D8" s="22" t="s">
        <v>53</v>
      </c>
      <c r="E8" s="22" t="s">
        <v>54</v>
      </c>
      <c r="F8" s="27" t="str">
        <f>IF([1]Ficha2!$V$13="","",[1]Ficha2!$V$13)</f>
        <v>Riesgo de Gestión</v>
      </c>
      <c r="G8" s="23" t="s">
        <v>56</v>
      </c>
      <c r="H8" s="23" t="s">
        <v>57</v>
      </c>
      <c r="I8" s="24" t="str">
        <f>IF([1]Ficha2!$D$21="","",[1]Ficha2!$D$21)</f>
        <v>Posibilidad de afectación reputacional por  Inoportuno seguimiento al  Plan de Mejoramiento de la Entidad debido al incumplimiento del reporte de las acciones suscritas por parte de los procesos</v>
      </c>
      <c r="J8" s="23" t="s">
        <v>58</v>
      </c>
      <c r="K8" s="28" t="str">
        <f>CONCATENATE(IF([1]Ficha2!$D$29="","",[1]Ficha2!$D$29),"
",IF([1]Ficha2!$D$30="","",[1]Ficha2!$D$30),"
",IF([1]Ficha2!$D$31="","",[1]Ficha2!$D$31),"
",IF([1]Ficha2!$D$32="","",[1]Ficha2!$D$32),"
",IF([1]Ficha2!$D$33="","",[1]Ficha2!$D$33),"
",IF([1]Ficha2!$D$34="","",[1]Ficha2!$D$34))</f>
        <v xml:space="preserve">--- Ningún Trámite y Procedimiento Administrativo
</v>
      </c>
      <c r="L8" s="28" t="str">
        <f>IF([1]Ficha2!$AD$29="","",[1]Ficha2!$AD$29)</f>
        <v>Todos los procesos en el Sistema Integrado de Gestión</v>
      </c>
      <c r="M8" s="29" t="s">
        <v>67</v>
      </c>
      <c r="N8" s="29" t="s">
        <v>62</v>
      </c>
      <c r="O8" s="30" t="s">
        <v>68</v>
      </c>
      <c r="P8" s="31" t="s">
        <v>69</v>
      </c>
      <c r="Q8" s="31" t="s">
        <v>70</v>
      </c>
      <c r="R8" s="32" t="s">
        <v>71</v>
      </c>
      <c r="S8" s="28" t="str">
        <f>CONCATENATE(IF([1]Ficha2!$D$96="","",[1]Ficha2!$D$96),"
",IF([1]Ficha2!$D$97="","",[1]Ficha2!$D$97),"
",IF([1]Ficha2!$D$98="","",[1]Ficha2!$D$98),"
",IF([1]Ficha2!$D$99="","",[1]Ficha2!$D$99),"
",IF([1]Ficha2!$D$100="","",[1]Ficha2!$D$100),"
",IF([1]Ficha2!$D$101="","",[1]Ficha2!$D$101))</f>
        <v xml:space="preserve">Consulta el radicado en el aplicativo SIRECI y verifica la fecha de suscripción del plan de mejoramiento e informa al Encargado de la Administración las acciones correctivas y jefe oficina asesora de planeación y sistemas a fecha límite de suscripción
Envía mediante correo electrónico al responsable del proceso, a los coordinadores y a los funcionarios delegados, circular para la realización de los reportes de avance del Plan de Mejoramiento institucional
</v>
      </c>
      <c r="T8" s="7"/>
      <c r="U8" s="7"/>
      <c r="V8" s="7"/>
      <c r="W8" s="32"/>
      <c r="X8" s="7"/>
      <c r="Y8" s="7"/>
      <c r="Z8" s="7"/>
      <c r="AA8" s="31" t="s">
        <v>64</v>
      </c>
      <c r="AB8" s="31" t="s">
        <v>70</v>
      </c>
      <c r="AC8" s="31" t="s">
        <v>64</v>
      </c>
      <c r="AD8" s="49" t="s">
        <v>241</v>
      </c>
      <c r="AE8" s="48" t="s">
        <v>242</v>
      </c>
      <c r="AF8" s="48" t="s">
        <v>243</v>
      </c>
      <c r="AG8" s="51">
        <v>44652</v>
      </c>
      <c r="AH8" s="51">
        <v>44926</v>
      </c>
      <c r="AI8" s="95" t="s">
        <v>395</v>
      </c>
      <c r="AJ8" s="96" t="s">
        <v>396</v>
      </c>
      <c r="AK8" s="62" t="s">
        <v>405</v>
      </c>
    </row>
    <row r="9" spans="1:37" ht="409.5" x14ac:dyDescent="0.25">
      <c r="A9" s="22">
        <v>3</v>
      </c>
      <c r="B9" s="22" t="s">
        <v>72</v>
      </c>
      <c r="C9" s="33"/>
      <c r="D9" s="22" t="s">
        <v>53</v>
      </c>
      <c r="E9" s="33" t="s">
        <v>73</v>
      </c>
      <c r="F9" s="27" t="str">
        <f>IF([1]Ficha2!$V$13="","",[1]Ficha2!$V$13)</f>
        <v>Riesgo de Gestión</v>
      </c>
      <c r="G9" s="23" t="s">
        <v>56</v>
      </c>
      <c r="H9" s="23" t="s">
        <v>57</v>
      </c>
      <c r="I9" s="24" t="str">
        <f>IF([2]Ficha1!$D$21="","",[2]Ficha1!$D$21)</f>
        <v>Posibilidad de afectación reputacional por demoras en la entrega de avances y resultados de la gestión  debido  a  la inadecuada parametrización del Software de Gestión SIG-FPS</v>
      </c>
      <c r="J9" s="23" t="s">
        <v>58</v>
      </c>
      <c r="K9" s="28" t="str">
        <f>CONCATENATE(IF([2]Ficha1!$D$29="","",[2]Ficha1!$D$29),"
",IF([2]Ficha1!$D$30="","",[2]Ficha1!$D$30),"
",IF([2]Ficha1!$D$31="","",[2]Ficha1!$D$31),"
",IF([2]Ficha1!$D$32="","",[2]Ficha1!$D$32),"
",IF([2]Ficha1!$D$33="","",[2]Ficha1!$D$33),"
",IF([2]Ficha1!$D$34="","",[2]Ficha1!$D$34))</f>
        <v xml:space="preserve">--- Ningún Trámite y Procedimiento Administrativo
</v>
      </c>
      <c r="L9" s="28" t="str">
        <f>IF([2]Ficha1!$AD$29="","",[2]Ficha1!$AD$29)</f>
        <v>Todos los procesos en el Sistema Integrado de Gestión</v>
      </c>
      <c r="M9" s="28" t="str">
        <f>CONCATENATE(IF([2]Ficha1!$J$39="","",[2]Ficha1!$J$39),"
",IF([2]Ficha1!$J$40="","",[2]Ficha1!$J$40),"
",IF([2]Ficha1!$J$41="","",[2]Ficha1!$J$41),"
",IF([2]Ficha1!$J$42="","",[2]Ficha1!$J$42),"
",IF([2]Ficha1!$J$43="","",[2]Ficha1!$J$43),"
",IF([2]Ficha1!$J$44="","",[2]Ficha1!$J$44),"
",IF([2]Ficha1!$J$45="","",[2]Ficha1!$J$45),"
",IF([2]Ficha1!$J$46="","",[2]Ficha1!$J$46),"
",IF([2]Ficha1!$J$47="","",[2]Ficha1!$J$47),"
",IF([2]Ficha1!$J$48="","",[2]Ficha1!$J$48))</f>
        <v xml:space="preserve">Inadecuada parametrización del Software de Gestión SIG-FPS
Insuficiencia de asignación de recursos presupuestales para continuar la implementación del SIG
Continuidad en el contratación del personal capacitado
Debilidades funcionales del SOFTWARE
Falta de articulación de la documentación del SIG frente al SOFTWARE
Falta de socialización del funcionamiento del SOFTWARE
</v>
      </c>
      <c r="N9" s="28" t="str">
        <f>CONCATENATE(IF([2]Ficha1!$J$51="","",[2]Ficha1!$J$51),"
",IF([2]Ficha1!$J$52="","",[2]Ficha1!$J$52),"
",IF([2]Ficha1!$J$53="","",[2]Ficha1!$J$53),"
",IF([2]Ficha1!$J$54="","",[2]Ficha1!$J$54),"
",IF([2]Ficha1!$J$55="","",[2]Ficha1!$J$55),"
",IF([2]Ficha1!$J$56="","",[2]Ficha1!$J$56),"
",IF([2]Ficha1!$J$57="","",[2]Ficha1!$J$57),"
",IF([2]Ficha1!$J$58="","",[2]Ficha1!$J$58),"
",IF([2]Ficha1!$J$59="","",[2]Ficha1!$J$59),"
",IF([2]Ficha1!$J$60="","",[2]Ficha1!$J$60))</f>
        <v xml:space="preserve">Cambio de Gobierno
Insuficiente asignación de Recursos Presupuestales
</v>
      </c>
      <c r="O9" s="28" t="str">
        <f>CONCATENATE(IF([2]Ficha1!$AD$39="","",[2]Ficha1!$AD$39),"
",IF([2]Ficha1!$AD$40="","",[2]Ficha1!$AD$40),"
",IF([2]Ficha1!$AD$41="","",[2]Ficha1!$AD$41),"
",IF([2]Ficha1!$AD$42="","",[2]Ficha1!$AD$42),"
",IF([2]Ficha1!$AD$43="","",[2]Ficha1!$AD$43),"
",IF([2]Ficha1!$AD$44="","",[2]Ficha1!$AD$44),"
",IF([2]Ficha1!$AD$45="","",[2]Ficha1!$AD$45),"
",IF([2]Ficha1!$AD$46="","",[2]Ficha1!$AD$46),"
",IF([2]Ficha1!$AD$47="","",[2]Ficha1!$AD$47),"
",IF([2]Ficha1!$AD$48="","",[2]Ficha1!$AD$48),"
",IF([2]Ficha1!$AD$49="","",[2]Ficha1!$AD$49),"
",IF([2]Ficha1!$AD$50="","",[2]Ficha1!$AD$50),"
",IF([2]Ficha1!$AD$51="","",[2]Ficha1!$AD$51),"
",IF([2]Ficha1!$AD$52="","",[2]Ficha1!$AD$52),"
",IF([2]Ficha1!$AD$53="","",[2]Ficha1!$AD$53),"
",IF([2]Ficha1!$AD$54="","",[2]Ficha1!$AD$54),"
",IF([2]Ficha1!$AD$55="","",[2]Ficha1!$AD$55),"
",IF([2]Ficha1!$AD$56="","",[2]Ficha1!$AD$56),"
",IF([2]Ficha1!$AD$57="","",[2]Ficha1!$AD$57),"
",IF([2]Ficha1!$AD$58="","",[2]Ficha1!$AD$58),"
",IF([2]Ficha1!$AD$59="","",[2]Ficha1!$AD$59),"
",IF([2]Ficha1!$AD$60="","",[2]Ficha1!$AD$60))</f>
        <v xml:space="preserve">Afectación en la Imagén Institucional
Sanciones Disciplinarias y pecuniarias
Demoras en la entrega de avances y resultados de la gestión 
Reprocesos en la entidad
Hallazgos de entes de control
Hallazgos de control interno
</v>
      </c>
      <c r="P9" s="31" t="s">
        <v>69</v>
      </c>
      <c r="Q9" s="31" t="s">
        <v>74</v>
      </c>
      <c r="R9" s="32" t="s">
        <v>75</v>
      </c>
      <c r="S9" s="28" t="str">
        <f>CONCATENATE(IF([2]Ficha1!$D$96="","",[2]Ficha1!$D$96),"
",IF([2]Ficha1!$D$97="","",[2]Ficha1!$D$97),"
",IF([2]Ficha1!$D$98="","",[2]Ficha1!$D$98),"
",IF([2]Ficha1!$D$99="","",[2]Ficha1!$D$99),"
",IF([2]Ficha1!$D$100="","",[2]Ficha1!$D$100),"
",IF([2]Ficha1!$D$101="","",[2]Ficha1!$D$101))</f>
        <v xml:space="preserve">Ejecución del Plan del de Trabajo de Implementación del SOFTWARE SIG-FPS
</v>
      </c>
      <c r="T9" s="7"/>
      <c r="U9" s="7"/>
      <c r="V9" s="7"/>
      <c r="W9" s="32"/>
      <c r="X9" s="7"/>
      <c r="Y9" s="7"/>
      <c r="Z9" s="7"/>
      <c r="AA9" s="31" t="s">
        <v>69</v>
      </c>
      <c r="AB9" s="31" t="s">
        <v>74</v>
      </c>
      <c r="AC9" s="31" t="s">
        <v>69</v>
      </c>
      <c r="AD9" s="49" t="s">
        <v>241</v>
      </c>
      <c r="AE9" s="30" t="s">
        <v>244</v>
      </c>
      <c r="AF9" s="30" t="s">
        <v>245</v>
      </c>
      <c r="AG9" s="51">
        <v>44652</v>
      </c>
      <c r="AH9" s="51">
        <v>44926</v>
      </c>
      <c r="AI9" s="135" t="s">
        <v>426</v>
      </c>
      <c r="AJ9" s="136">
        <v>0.23</v>
      </c>
      <c r="AK9" s="62" t="s">
        <v>427</v>
      </c>
    </row>
    <row r="10" spans="1:37" ht="409.5" x14ac:dyDescent="0.25">
      <c r="A10" s="22">
        <v>4</v>
      </c>
      <c r="B10" s="22" t="s">
        <v>72</v>
      </c>
      <c r="C10" s="33"/>
      <c r="D10" s="22" t="s">
        <v>53</v>
      </c>
      <c r="E10" s="33" t="s">
        <v>73</v>
      </c>
      <c r="F10" s="27" t="str">
        <f>IF([1]Ficha2!$V$13="","",[1]Ficha2!$V$13)</f>
        <v>Riesgo de Gestión</v>
      </c>
      <c r="G10" s="23" t="s">
        <v>56</v>
      </c>
      <c r="H10" s="23" t="s">
        <v>57</v>
      </c>
      <c r="I10" s="24" t="str">
        <f>IF([2]Ficha2!$D$21="","",[2]Ficha2!$D$21)</f>
        <v>Posibilidad de afectación reputacional  y económica por sanciones de entes de control e insatisfacción de los grupos de valor  debido   al incumplimiento para tramitar vigencias futuras de los servicios solicitados por la entidad</v>
      </c>
      <c r="J10" s="23" t="s">
        <v>58</v>
      </c>
      <c r="K10" s="34" t="s">
        <v>59</v>
      </c>
      <c r="L10" s="34" t="s">
        <v>60</v>
      </c>
      <c r="M10" s="30" t="s">
        <v>76</v>
      </c>
      <c r="N10" s="30" t="s">
        <v>77</v>
      </c>
      <c r="O10" s="30" t="s">
        <v>78</v>
      </c>
      <c r="P10" s="31" t="s">
        <v>69</v>
      </c>
      <c r="Q10" s="31" t="s">
        <v>79</v>
      </c>
      <c r="R10" s="32" t="s">
        <v>80</v>
      </c>
      <c r="S10" s="30" t="s">
        <v>81</v>
      </c>
      <c r="T10" s="7"/>
      <c r="U10" s="7"/>
      <c r="V10" s="7"/>
      <c r="W10" s="32"/>
      <c r="X10" s="7"/>
      <c r="Y10" s="7"/>
      <c r="Z10" s="7"/>
      <c r="AA10" s="31" t="s">
        <v>64</v>
      </c>
      <c r="AB10" s="31" t="s">
        <v>246</v>
      </c>
      <c r="AC10" s="31" t="s">
        <v>64</v>
      </c>
      <c r="AD10" s="46" t="s">
        <v>239</v>
      </c>
      <c r="AE10" s="48" t="s">
        <v>247</v>
      </c>
      <c r="AF10" s="48" t="s">
        <v>248</v>
      </c>
      <c r="AG10" s="52" t="s">
        <v>249</v>
      </c>
      <c r="AH10" s="52" t="s">
        <v>250</v>
      </c>
      <c r="AI10" s="137" t="s">
        <v>428</v>
      </c>
      <c r="AJ10" s="99" t="s">
        <v>429</v>
      </c>
      <c r="AK10" s="62" t="s">
        <v>430</v>
      </c>
    </row>
    <row r="11" spans="1:37" ht="331.5" x14ac:dyDescent="0.25">
      <c r="A11" s="22">
        <v>5</v>
      </c>
      <c r="B11" s="22" t="s">
        <v>72</v>
      </c>
      <c r="C11" s="33"/>
      <c r="D11" s="22" t="s">
        <v>53</v>
      </c>
      <c r="E11" s="33" t="s">
        <v>73</v>
      </c>
      <c r="F11" s="27" t="str">
        <f>IF([1]Ficha2!$V$13="","",[1]Ficha2!$V$13)</f>
        <v>Riesgo de Gestión</v>
      </c>
      <c r="G11" s="23" t="s">
        <v>56</v>
      </c>
      <c r="H11" s="23" t="s">
        <v>57</v>
      </c>
      <c r="I11" s="24" t="str">
        <f>IF([2]Ficha3!$D$21="","",[2]Ficha3!$D$21)</f>
        <v>Posibilidad de afectación reputacional  y económica por sanciones  de la Autoridad ambiental debido  al inadecuado manejo de los residuos generados por la operatividad de la entidad y al desconocimiento normativo relacionado con el manejo de residuos</v>
      </c>
      <c r="J11" s="23" t="s">
        <v>58</v>
      </c>
      <c r="K11" s="24" t="s">
        <v>59</v>
      </c>
      <c r="L11" s="24" t="s">
        <v>60</v>
      </c>
      <c r="M11" s="30" t="s">
        <v>82</v>
      </c>
      <c r="N11" s="30" t="s">
        <v>83</v>
      </c>
      <c r="O11" s="30" t="s">
        <v>84</v>
      </c>
      <c r="P11" s="31" t="s">
        <v>85</v>
      </c>
      <c r="Q11" s="31" t="s">
        <v>70</v>
      </c>
      <c r="R11" s="32" t="s">
        <v>71</v>
      </c>
      <c r="S11" s="30" t="s">
        <v>86</v>
      </c>
      <c r="T11" s="7"/>
      <c r="U11" s="7"/>
      <c r="V11" s="7"/>
      <c r="W11" s="32"/>
      <c r="X11" s="7"/>
      <c r="Y11" s="7"/>
      <c r="Z11" s="7"/>
      <c r="AA11" s="31" t="s">
        <v>64</v>
      </c>
      <c r="AB11" s="31" t="s">
        <v>74</v>
      </c>
      <c r="AC11" s="31" t="s">
        <v>64</v>
      </c>
      <c r="AD11" s="46" t="s">
        <v>241</v>
      </c>
      <c r="AE11" s="30" t="s">
        <v>251</v>
      </c>
      <c r="AF11" s="30" t="s">
        <v>252</v>
      </c>
      <c r="AG11" s="51">
        <v>44562</v>
      </c>
      <c r="AH11" s="51">
        <v>44926</v>
      </c>
      <c r="AI11" s="54" t="s">
        <v>431</v>
      </c>
      <c r="AJ11" s="92">
        <v>1</v>
      </c>
      <c r="AK11" s="7"/>
    </row>
    <row r="12" spans="1:37" ht="331.5" x14ac:dyDescent="0.25">
      <c r="A12" s="22">
        <v>6</v>
      </c>
      <c r="B12" s="22" t="s">
        <v>72</v>
      </c>
      <c r="C12" s="33" t="s">
        <v>53</v>
      </c>
      <c r="D12" s="22"/>
      <c r="E12" s="33" t="s">
        <v>87</v>
      </c>
      <c r="F12" s="27" t="str">
        <f>IF([1]Ficha2!$V$13="","",[1]Ficha2!$V$13)</f>
        <v>Riesgo de Gestión</v>
      </c>
      <c r="G12" s="23" t="s">
        <v>56</v>
      </c>
      <c r="H12" s="23" t="s">
        <v>88</v>
      </c>
      <c r="I12" s="24" t="s">
        <v>89</v>
      </c>
      <c r="J12" s="23" t="s">
        <v>58</v>
      </c>
      <c r="K12" s="24" t="s">
        <v>59</v>
      </c>
      <c r="L12" s="24" t="s">
        <v>60</v>
      </c>
      <c r="M12" s="35" t="s">
        <v>90</v>
      </c>
      <c r="N12" s="35" t="s">
        <v>91</v>
      </c>
      <c r="O12" s="36" t="s">
        <v>84</v>
      </c>
      <c r="P12" s="37" t="s">
        <v>85</v>
      </c>
      <c r="Q12" s="37" t="s">
        <v>74</v>
      </c>
      <c r="R12" s="32" t="s">
        <v>75</v>
      </c>
      <c r="S12" s="35" t="s">
        <v>92</v>
      </c>
      <c r="T12" s="7"/>
      <c r="U12" s="7"/>
      <c r="V12" s="7"/>
      <c r="W12" s="35" t="s">
        <v>92</v>
      </c>
      <c r="X12" s="7"/>
      <c r="Y12" s="7"/>
      <c r="Z12" s="7"/>
      <c r="AA12" s="37" t="s">
        <v>85</v>
      </c>
      <c r="AB12" s="37" t="s">
        <v>74</v>
      </c>
      <c r="AC12" s="37" t="s">
        <v>85</v>
      </c>
      <c r="AD12" s="46" t="s">
        <v>241</v>
      </c>
      <c r="AE12" s="35" t="s">
        <v>253</v>
      </c>
      <c r="AF12" s="35" t="s">
        <v>254</v>
      </c>
      <c r="AG12" s="53">
        <v>44866</v>
      </c>
      <c r="AH12" s="53">
        <v>44926</v>
      </c>
      <c r="AI12" s="53" t="s">
        <v>432</v>
      </c>
      <c r="AJ12" s="53"/>
      <c r="AK12" s="61" t="s">
        <v>433</v>
      </c>
    </row>
    <row r="13" spans="1:37" ht="330" x14ac:dyDescent="0.25">
      <c r="A13" s="22">
        <v>7</v>
      </c>
      <c r="B13" s="22" t="s">
        <v>72</v>
      </c>
      <c r="C13" s="33" t="s">
        <v>53</v>
      </c>
      <c r="D13" s="22"/>
      <c r="E13" s="33" t="s">
        <v>87</v>
      </c>
      <c r="F13" s="27" t="str">
        <f>IF([1]Ficha2!$V$13="","",[1]Ficha2!$V$13)</f>
        <v>Riesgo de Gestión</v>
      </c>
      <c r="G13" s="23" t="s">
        <v>56</v>
      </c>
      <c r="H13" s="23" t="s">
        <v>88</v>
      </c>
      <c r="I13" s="24" t="s">
        <v>93</v>
      </c>
      <c r="J13" s="23" t="s">
        <v>58</v>
      </c>
      <c r="K13" s="24" t="s">
        <v>59</v>
      </c>
      <c r="L13" s="24" t="s">
        <v>60</v>
      </c>
      <c r="M13" s="35" t="s">
        <v>94</v>
      </c>
      <c r="N13" s="35" t="s">
        <v>95</v>
      </c>
      <c r="O13" s="35" t="s">
        <v>96</v>
      </c>
      <c r="P13" s="31" t="s">
        <v>64</v>
      </c>
      <c r="Q13" s="31" t="s">
        <v>74</v>
      </c>
      <c r="R13" s="32" t="s">
        <v>75</v>
      </c>
      <c r="S13" s="30" t="s">
        <v>97</v>
      </c>
      <c r="T13" s="7"/>
      <c r="U13" s="7"/>
      <c r="V13" s="7"/>
      <c r="W13" s="32" t="s">
        <v>237</v>
      </c>
      <c r="X13" s="7"/>
      <c r="Y13" s="7"/>
      <c r="Z13" s="7"/>
      <c r="AA13" s="31" t="s">
        <v>255</v>
      </c>
      <c r="AB13" s="31" t="s">
        <v>256</v>
      </c>
      <c r="AC13" s="31" t="s">
        <v>255</v>
      </c>
      <c r="AD13" s="46" t="s">
        <v>241</v>
      </c>
      <c r="AE13" s="54" t="s">
        <v>257</v>
      </c>
      <c r="AF13" s="54" t="s">
        <v>258</v>
      </c>
      <c r="AG13" s="53">
        <v>44866</v>
      </c>
      <c r="AH13" s="53">
        <v>45291</v>
      </c>
      <c r="AI13" s="53" t="s">
        <v>432</v>
      </c>
      <c r="AJ13" s="53"/>
      <c r="AK13" s="61" t="s">
        <v>433</v>
      </c>
    </row>
    <row r="14" spans="1:37" ht="409.5" x14ac:dyDescent="0.25">
      <c r="A14" s="22">
        <v>8</v>
      </c>
      <c r="B14" s="22" t="s">
        <v>98</v>
      </c>
      <c r="C14" s="22"/>
      <c r="D14" s="22" t="s">
        <v>53</v>
      </c>
      <c r="E14" s="22" t="s">
        <v>99</v>
      </c>
      <c r="F14" s="27" t="str">
        <f>IF([1]Ficha2!$V$13="","",[1]Ficha2!$V$13)</f>
        <v>Riesgo de Gestión</v>
      </c>
      <c r="G14" s="23" t="s">
        <v>100</v>
      </c>
      <c r="H14" s="23" t="s">
        <v>57</v>
      </c>
      <c r="I14" s="24" t="str">
        <f>IF([3]Ficha1!$D$21="","",[3]Ficha1!$D$21)</f>
        <v>Posibilidad de afectación reputacional  y económica por Inoportuna e inadecuada atención de necesidades o requerimientos tecnológicos debido a la falta de infraestructura tecnológica, metodologias y personal idoneo que faciliten la planeación, seguimiento y control para la atención de los servicios tecnológicos del FPS-FNC.</v>
      </c>
      <c r="J14" s="23" t="s">
        <v>58</v>
      </c>
      <c r="K14" s="24" t="s">
        <v>101</v>
      </c>
      <c r="L14" s="24" t="s">
        <v>60</v>
      </c>
      <c r="M14" s="30" t="s">
        <v>102</v>
      </c>
      <c r="N14" s="30" t="s">
        <v>57</v>
      </c>
      <c r="O14" s="30" t="s">
        <v>103</v>
      </c>
      <c r="P14" s="31" t="s">
        <v>104</v>
      </c>
      <c r="Q14" s="31" t="s">
        <v>74</v>
      </c>
      <c r="R14" s="32" t="s">
        <v>71</v>
      </c>
      <c r="S14" s="30" t="s">
        <v>105</v>
      </c>
      <c r="T14" s="7"/>
      <c r="U14" s="7"/>
      <c r="V14" s="7"/>
      <c r="W14" s="32"/>
      <c r="X14" s="7"/>
      <c r="Y14" s="7"/>
      <c r="Z14" s="7"/>
      <c r="AA14" s="31" t="s">
        <v>69</v>
      </c>
      <c r="AB14" s="31" t="s">
        <v>74</v>
      </c>
      <c r="AC14" s="31" t="s">
        <v>69</v>
      </c>
      <c r="AD14" s="46" t="s">
        <v>241</v>
      </c>
      <c r="AE14" s="30" t="s">
        <v>259</v>
      </c>
      <c r="AF14" s="101" t="s">
        <v>421</v>
      </c>
      <c r="AG14" s="51">
        <v>44652</v>
      </c>
      <c r="AH14" s="51">
        <v>44926</v>
      </c>
      <c r="AI14" s="46" t="s">
        <v>398</v>
      </c>
      <c r="AJ14" s="99">
        <v>1</v>
      </c>
      <c r="AK14" s="62" t="s">
        <v>404</v>
      </c>
    </row>
    <row r="15" spans="1:37" ht="409.5" x14ac:dyDescent="0.25">
      <c r="A15" s="22">
        <v>9</v>
      </c>
      <c r="B15" s="22" t="s">
        <v>106</v>
      </c>
      <c r="C15" s="22"/>
      <c r="D15" s="22" t="s">
        <v>53</v>
      </c>
      <c r="E15" s="22" t="s">
        <v>107</v>
      </c>
      <c r="F15" s="27" t="s">
        <v>55</v>
      </c>
      <c r="G15" s="23" t="s">
        <v>56</v>
      </c>
      <c r="H15" s="23" t="s">
        <v>57</v>
      </c>
      <c r="I15" s="24" t="str">
        <f>IF([4]Ficha1!$D$21="","",[4]Ficha1!$D$21)</f>
        <v xml:space="preserve">Posibilidad de afectación reputacional  y económica  Al no actualizar inventario de bienes devolutivos - cuentas personales para garantizar  custodia y aseguramiento de los mismos  </v>
      </c>
      <c r="J15" s="23" t="s">
        <v>58</v>
      </c>
      <c r="K15" s="38" t="s">
        <v>59</v>
      </c>
      <c r="L15" s="38" t="s">
        <v>108</v>
      </c>
      <c r="M15" s="30" t="s">
        <v>109</v>
      </c>
      <c r="N15" s="30" t="s">
        <v>110</v>
      </c>
      <c r="O15" s="30" t="s">
        <v>111</v>
      </c>
      <c r="P15" s="31" t="s">
        <v>69</v>
      </c>
      <c r="Q15" s="31" t="s">
        <v>65</v>
      </c>
      <c r="R15" s="32" t="s">
        <v>75</v>
      </c>
      <c r="S15" s="30" t="s">
        <v>112</v>
      </c>
      <c r="T15" s="7"/>
      <c r="U15" s="7"/>
      <c r="V15" s="7"/>
      <c r="W15" s="32"/>
      <c r="X15" s="7"/>
      <c r="Y15" s="7"/>
      <c r="Z15" s="7"/>
      <c r="AA15" s="31" t="s">
        <v>64</v>
      </c>
      <c r="AB15" s="31" t="s">
        <v>65</v>
      </c>
      <c r="AC15" s="31" t="s">
        <v>64</v>
      </c>
      <c r="AD15" s="46" t="s">
        <v>239</v>
      </c>
      <c r="AE15" s="48" t="s">
        <v>260</v>
      </c>
      <c r="AF15" s="48" t="s">
        <v>261</v>
      </c>
      <c r="AG15" s="52">
        <v>44652</v>
      </c>
      <c r="AH15" s="52">
        <v>44926</v>
      </c>
      <c r="AI15" s="52" t="s">
        <v>401</v>
      </c>
      <c r="AJ15" s="52" t="s">
        <v>402</v>
      </c>
      <c r="AK15" s="62" t="s">
        <v>403</v>
      </c>
    </row>
    <row r="16" spans="1:37" ht="409.5" x14ac:dyDescent="0.25">
      <c r="A16" s="22">
        <v>10</v>
      </c>
      <c r="B16" s="22" t="s">
        <v>106</v>
      </c>
      <c r="C16" s="22"/>
      <c r="D16" s="22" t="s">
        <v>53</v>
      </c>
      <c r="E16" s="22" t="s">
        <v>107</v>
      </c>
      <c r="F16" s="27" t="s">
        <v>55</v>
      </c>
      <c r="G16" s="23" t="s">
        <v>56</v>
      </c>
      <c r="H16" s="23" t="s">
        <v>57</v>
      </c>
      <c r="I16" s="24" t="str">
        <f>IF([4]Ficha2!$D$21="","",[4]Ficha2!$D$21)</f>
        <v xml:space="preserve">Posibilidad de afectación reputacional  y económica  Al no efectuar el aseguramiento de los bienes de propiedad de la entidad  </v>
      </c>
      <c r="J16" s="23" t="s">
        <v>58</v>
      </c>
      <c r="K16" s="38" t="s">
        <v>101</v>
      </c>
      <c r="L16" s="38" t="s">
        <v>60</v>
      </c>
      <c r="M16" s="30" t="s">
        <v>113</v>
      </c>
      <c r="N16" s="30" t="s">
        <v>114</v>
      </c>
      <c r="O16" s="30" t="s">
        <v>115</v>
      </c>
      <c r="P16" s="31" t="s">
        <v>64</v>
      </c>
      <c r="Q16" s="31" t="s">
        <v>74</v>
      </c>
      <c r="R16" s="32" t="s">
        <v>75</v>
      </c>
      <c r="S16" s="30" t="s">
        <v>116</v>
      </c>
      <c r="T16" s="7"/>
      <c r="U16" s="7"/>
      <c r="V16" s="7"/>
      <c r="W16" s="32"/>
      <c r="X16" s="7"/>
      <c r="Y16" s="7"/>
      <c r="Z16" s="7"/>
      <c r="AA16" s="31" t="s">
        <v>64</v>
      </c>
      <c r="AB16" s="31" t="s">
        <v>65</v>
      </c>
      <c r="AC16" s="31" t="s">
        <v>64</v>
      </c>
      <c r="AD16" s="46" t="s">
        <v>239</v>
      </c>
      <c r="AE16" s="48" t="s">
        <v>262</v>
      </c>
      <c r="AF16" s="48" t="s">
        <v>263</v>
      </c>
      <c r="AG16" s="52">
        <v>44652</v>
      </c>
      <c r="AH16" s="52">
        <v>44926</v>
      </c>
      <c r="AI16" s="52" t="s">
        <v>401</v>
      </c>
      <c r="AJ16" s="52" t="s">
        <v>402</v>
      </c>
      <c r="AK16" s="62" t="s">
        <v>403</v>
      </c>
    </row>
    <row r="17" spans="1:37" ht="409.5" x14ac:dyDescent="0.25">
      <c r="A17" s="22">
        <v>11</v>
      </c>
      <c r="B17" s="39" t="s">
        <v>117</v>
      </c>
      <c r="C17" s="39"/>
      <c r="D17" s="22" t="s">
        <v>53</v>
      </c>
      <c r="E17" s="39" t="s">
        <v>118</v>
      </c>
      <c r="F17" s="27" t="s">
        <v>55</v>
      </c>
      <c r="G17" s="23" t="s">
        <v>56</v>
      </c>
      <c r="H17" s="23" t="s">
        <v>57</v>
      </c>
      <c r="I17" s="24" t="str">
        <f>IF([5]Ficha1!$D$21="","",[5]Ficha1!$D$21)</f>
        <v>Posibilidad de afectación reputacional por hallazgos generados por los organismos de control y/o notificaciones de entidades externas  debido a la presentación de los informes de Ley por fuera de los términos</v>
      </c>
      <c r="J17" s="23" t="s">
        <v>58</v>
      </c>
      <c r="K17" s="24" t="s">
        <v>101</v>
      </c>
      <c r="L17" s="24" t="s">
        <v>60</v>
      </c>
      <c r="M17" s="30" t="s">
        <v>119</v>
      </c>
      <c r="N17" s="30" t="s">
        <v>120</v>
      </c>
      <c r="O17" s="30" t="s">
        <v>121</v>
      </c>
      <c r="P17" s="31" t="s">
        <v>85</v>
      </c>
      <c r="Q17" s="31" t="s">
        <v>74</v>
      </c>
      <c r="R17" s="32" t="s">
        <v>75</v>
      </c>
      <c r="S17" s="30" t="s">
        <v>122</v>
      </c>
      <c r="T17" s="7"/>
      <c r="U17" s="7"/>
      <c r="V17" s="7"/>
      <c r="W17" s="32"/>
      <c r="X17" s="7"/>
      <c r="Y17" s="7"/>
      <c r="Z17" s="7"/>
      <c r="AA17" s="31" t="s">
        <v>69</v>
      </c>
      <c r="AB17" s="31" t="s">
        <v>74</v>
      </c>
      <c r="AC17" s="31" t="s">
        <v>69</v>
      </c>
      <c r="AD17" s="46" t="s">
        <v>241</v>
      </c>
      <c r="AE17" s="48" t="s">
        <v>264</v>
      </c>
      <c r="AF17" s="48" t="s">
        <v>265</v>
      </c>
      <c r="AG17" s="52">
        <v>44652</v>
      </c>
      <c r="AH17" s="52">
        <v>44926</v>
      </c>
      <c r="AI17" s="52" t="s">
        <v>388</v>
      </c>
      <c r="AJ17" s="90">
        <v>1</v>
      </c>
      <c r="AK17" s="62" t="s">
        <v>404</v>
      </c>
    </row>
    <row r="18" spans="1:37" ht="409.5" x14ac:dyDescent="0.25">
      <c r="A18" s="22">
        <v>12</v>
      </c>
      <c r="B18" s="39" t="s">
        <v>123</v>
      </c>
      <c r="C18" s="39"/>
      <c r="D18" s="22" t="s">
        <v>53</v>
      </c>
      <c r="E18" s="39" t="s">
        <v>124</v>
      </c>
      <c r="F18" s="23" t="s">
        <v>55</v>
      </c>
      <c r="G18" s="23" t="s">
        <v>56</v>
      </c>
      <c r="H18" s="23" t="s">
        <v>57</v>
      </c>
      <c r="I18" s="24" t="str">
        <f>IF([6]Ficha1!$D$21="","",[6]Ficha1!$D$21)</f>
        <v>Posibilidad de afectación reputacional  y económica por hallazgos de los entes de control o el no fenecimiento de la cuenta  debido al incumplimiento normativo y del manual de politicas contables en las actividades financieras</v>
      </c>
      <c r="J18" s="23" t="s">
        <v>58</v>
      </c>
      <c r="K18" s="24" t="s">
        <v>125</v>
      </c>
      <c r="L18" s="24" t="s">
        <v>126</v>
      </c>
      <c r="M18" s="30" t="s">
        <v>127</v>
      </c>
      <c r="N18" s="30" t="s">
        <v>128</v>
      </c>
      <c r="O18" s="30" t="s">
        <v>129</v>
      </c>
      <c r="P18" s="31" t="s">
        <v>104</v>
      </c>
      <c r="Q18" s="31" t="s">
        <v>74</v>
      </c>
      <c r="R18" s="32" t="s">
        <v>71</v>
      </c>
      <c r="S18" s="30" t="s">
        <v>130</v>
      </c>
      <c r="T18" s="7"/>
      <c r="U18" s="7"/>
      <c r="V18" s="7"/>
      <c r="W18" s="32"/>
      <c r="X18" s="7"/>
      <c r="Y18" s="7"/>
      <c r="Z18" s="7"/>
      <c r="AA18" s="31" t="s">
        <v>69</v>
      </c>
      <c r="AB18" s="31" t="s">
        <v>74</v>
      </c>
      <c r="AC18" s="31" t="s">
        <v>69</v>
      </c>
      <c r="AD18" s="46" t="s">
        <v>241</v>
      </c>
      <c r="AE18" s="46" t="s">
        <v>266</v>
      </c>
      <c r="AF18" s="101" t="s">
        <v>422</v>
      </c>
      <c r="AG18" s="51">
        <v>44652</v>
      </c>
      <c r="AH18" s="51">
        <v>44926</v>
      </c>
      <c r="AI18" s="51" t="s">
        <v>401</v>
      </c>
      <c r="AJ18" s="51" t="s">
        <v>402</v>
      </c>
      <c r="AK18" s="68" t="s">
        <v>403</v>
      </c>
    </row>
    <row r="19" spans="1:37" ht="409.5" x14ac:dyDescent="0.25">
      <c r="A19" s="22">
        <v>13</v>
      </c>
      <c r="B19" s="39" t="s">
        <v>131</v>
      </c>
      <c r="C19" s="39"/>
      <c r="D19" s="22" t="s">
        <v>53</v>
      </c>
      <c r="E19" s="39" t="s">
        <v>132</v>
      </c>
      <c r="F19" s="23" t="s">
        <v>55</v>
      </c>
      <c r="G19" s="23" t="s">
        <v>133</v>
      </c>
      <c r="H19" s="23" t="s">
        <v>57</v>
      </c>
      <c r="I19" s="24" t="str">
        <f>IF([7]Ficha1!$D$21="","",[7]Ficha1!$D$21)</f>
        <v>Posibilidad de afectación reputacional por Inoportuna atención de necesidades o requerimientos  para el reconocimiento y pago de las prestaciones económicas solicitadas por los usuarios.</v>
      </c>
      <c r="J19" s="23" t="s">
        <v>58</v>
      </c>
      <c r="K19" s="38" t="s">
        <v>134</v>
      </c>
      <c r="L19" s="38" t="s">
        <v>126</v>
      </c>
      <c r="M19" s="30" t="s">
        <v>135</v>
      </c>
      <c r="N19" s="30" t="s">
        <v>120</v>
      </c>
      <c r="O19" s="30" t="s">
        <v>136</v>
      </c>
      <c r="P19" s="31" t="s">
        <v>137</v>
      </c>
      <c r="Q19" s="31" t="s">
        <v>79</v>
      </c>
      <c r="R19" s="32" t="s">
        <v>80</v>
      </c>
      <c r="S19" s="30" t="s">
        <v>138</v>
      </c>
      <c r="T19" s="7"/>
      <c r="U19" s="7"/>
      <c r="V19" s="7"/>
      <c r="W19" s="32"/>
      <c r="X19" s="7"/>
      <c r="Y19" s="7"/>
      <c r="Z19" s="7"/>
      <c r="AA19" s="31" t="s">
        <v>267</v>
      </c>
      <c r="AB19" s="31" t="s">
        <v>268</v>
      </c>
      <c r="AC19" s="31" t="s">
        <v>267</v>
      </c>
      <c r="AD19" s="46" t="s">
        <v>241</v>
      </c>
      <c r="AE19" s="30" t="s">
        <v>269</v>
      </c>
      <c r="AF19" s="101" t="s">
        <v>423</v>
      </c>
      <c r="AG19" s="51">
        <v>44652</v>
      </c>
      <c r="AH19" s="51">
        <v>44926</v>
      </c>
      <c r="AI19" s="87" t="s">
        <v>408</v>
      </c>
      <c r="AJ19" s="88">
        <v>0.18</v>
      </c>
      <c r="AK19" s="62" t="s">
        <v>406</v>
      </c>
    </row>
    <row r="20" spans="1:37" ht="409.5" x14ac:dyDescent="0.25">
      <c r="A20" s="22">
        <v>14</v>
      </c>
      <c r="B20" s="39" t="s">
        <v>131</v>
      </c>
      <c r="C20" s="39"/>
      <c r="D20" s="22" t="s">
        <v>53</v>
      </c>
      <c r="E20" s="39" t="s">
        <v>132</v>
      </c>
      <c r="F20" s="23" t="s">
        <v>55</v>
      </c>
      <c r="G20" s="23" t="s">
        <v>56</v>
      </c>
      <c r="H20" s="23" t="s">
        <v>57</v>
      </c>
      <c r="I20" s="24" t="str">
        <f>IF([7]Ficha2!$D$21="","",[7]Ficha2!$D$21)</f>
        <v>Posibilidad de afectación reputacional  y económica por  Inadecuada aplicación de las normas legales y convencionales y procedimientos establecidos para  el pago de las prestaciones económicas</v>
      </c>
      <c r="J20" s="23" t="s">
        <v>58</v>
      </c>
      <c r="K20" s="38" t="s">
        <v>139</v>
      </c>
      <c r="L20" s="38" t="s">
        <v>108</v>
      </c>
      <c r="M20" s="30" t="s">
        <v>140</v>
      </c>
      <c r="N20" s="30" t="s">
        <v>141</v>
      </c>
      <c r="O20" s="30" t="s">
        <v>142</v>
      </c>
      <c r="P20" s="31" t="s">
        <v>137</v>
      </c>
      <c r="Q20" s="31" t="s">
        <v>79</v>
      </c>
      <c r="R20" s="32" t="s">
        <v>80</v>
      </c>
      <c r="S20" s="30" t="s">
        <v>143</v>
      </c>
      <c r="T20" s="7"/>
      <c r="U20" s="7"/>
      <c r="V20" s="7"/>
      <c r="W20" s="32"/>
      <c r="X20" s="7"/>
      <c r="Y20" s="7"/>
      <c r="Z20" s="7"/>
      <c r="AA20" s="31" t="s">
        <v>267</v>
      </c>
      <c r="AB20" s="31" t="s">
        <v>268</v>
      </c>
      <c r="AC20" s="31" t="s">
        <v>267</v>
      </c>
      <c r="AD20" s="46" t="s">
        <v>241</v>
      </c>
      <c r="AE20" s="30" t="s">
        <v>270</v>
      </c>
      <c r="AF20" s="101" t="s">
        <v>424</v>
      </c>
      <c r="AG20" s="51">
        <v>44652</v>
      </c>
      <c r="AH20" s="51">
        <v>44926</v>
      </c>
      <c r="AI20" s="87" t="s">
        <v>407</v>
      </c>
      <c r="AJ20" s="89">
        <v>1</v>
      </c>
      <c r="AK20" s="62" t="s">
        <v>404</v>
      </c>
    </row>
    <row r="21" spans="1:37" ht="409.5" x14ac:dyDescent="0.25">
      <c r="A21" s="22">
        <v>15</v>
      </c>
      <c r="B21" s="39" t="s">
        <v>144</v>
      </c>
      <c r="C21" s="39"/>
      <c r="D21" s="22" t="s">
        <v>53</v>
      </c>
      <c r="E21" s="39" t="s">
        <v>145</v>
      </c>
      <c r="F21" s="23" t="s">
        <v>55</v>
      </c>
      <c r="G21" s="23" t="s">
        <v>56</v>
      </c>
      <c r="H21" s="23" t="s">
        <v>57</v>
      </c>
      <c r="I21" s="47" t="str">
        <f>IF([8]Ficha1!$D$21="","",[8]Ficha1!$D$21)</f>
        <v>Posibilidad de afectación reputacional  y económica por Inoportunidad en la entrega de la certificación electronica de tiempos laborados y la certificación  laboral con funciones anteriores al 2010 a trabajadores y extrabajadores debido a que el proceso no dispone de los mecanismos físicos y digitales que le permitan un facil acceso a la información.</v>
      </c>
      <c r="J21" s="23" t="s">
        <v>58</v>
      </c>
      <c r="K21" s="24" t="s">
        <v>146</v>
      </c>
      <c r="L21" s="24" t="s">
        <v>108</v>
      </c>
      <c r="M21" s="30" t="s">
        <v>147</v>
      </c>
      <c r="N21" s="30" t="s">
        <v>120</v>
      </c>
      <c r="O21" s="30" t="s">
        <v>148</v>
      </c>
      <c r="P21" s="31" t="s">
        <v>85</v>
      </c>
      <c r="Q21" s="31" t="s">
        <v>74</v>
      </c>
      <c r="R21" s="32" t="s">
        <v>75</v>
      </c>
      <c r="S21" s="30" t="s">
        <v>149</v>
      </c>
      <c r="T21" s="7"/>
      <c r="U21" s="7"/>
      <c r="V21" s="7"/>
      <c r="W21" s="32"/>
      <c r="X21" s="7"/>
      <c r="Y21" s="7"/>
      <c r="Z21" s="7"/>
      <c r="AA21" s="31" t="s">
        <v>69</v>
      </c>
      <c r="AB21" s="31" t="s">
        <v>74</v>
      </c>
      <c r="AC21" s="31" t="s">
        <v>69</v>
      </c>
      <c r="AD21" s="46" t="s">
        <v>241</v>
      </c>
      <c r="AE21" s="30" t="s">
        <v>271</v>
      </c>
      <c r="AF21" s="101" t="s">
        <v>425</v>
      </c>
      <c r="AG21" s="51">
        <v>44652</v>
      </c>
      <c r="AH21" s="51">
        <v>44926</v>
      </c>
      <c r="AI21" s="98" t="s">
        <v>399</v>
      </c>
      <c r="AJ21" s="89">
        <v>1</v>
      </c>
      <c r="AK21" s="62" t="s">
        <v>404</v>
      </c>
    </row>
    <row r="22" spans="1:37" ht="409.5" x14ac:dyDescent="0.25">
      <c r="A22" s="22">
        <v>16</v>
      </c>
      <c r="B22" s="40" t="s">
        <v>150</v>
      </c>
      <c r="C22" s="40" t="s">
        <v>53</v>
      </c>
      <c r="D22" s="41"/>
      <c r="E22" s="42" t="s">
        <v>151</v>
      </c>
      <c r="F22" s="40" t="s">
        <v>152</v>
      </c>
      <c r="G22" s="43" t="s">
        <v>153</v>
      </c>
      <c r="H22" s="40" t="s">
        <v>88</v>
      </c>
      <c r="I22" s="42" t="s">
        <v>154</v>
      </c>
      <c r="J22" s="40" t="s">
        <v>58</v>
      </c>
      <c r="K22" s="43" t="s">
        <v>155</v>
      </c>
      <c r="L22" s="43" t="s">
        <v>156</v>
      </c>
      <c r="M22" s="43" t="s">
        <v>157</v>
      </c>
      <c r="N22" s="44"/>
      <c r="O22" s="42" t="s">
        <v>158</v>
      </c>
      <c r="P22" s="31" t="s">
        <v>159</v>
      </c>
      <c r="Q22" s="31" t="s">
        <v>159</v>
      </c>
      <c r="R22" s="32" t="s">
        <v>160</v>
      </c>
      <c r="S22" s="42" t="s">
        <v>161</v>
      </c>
      <c r="T22" s="7"/>
      <c r="U22" s="7"/>
      <c r="V22" s="7"/>
      <c r="W22" s="41"/>
      <c r="X22" s="7"/>
      <c r="Y22" s="7"/>
      <c r="Z22" s="7"/>
      <c r="AA22" s="31" t="s">
        <v>159</v>
      </c>
      <c r="AB22" s="31" t="s">
        <v>256</v>
      </c>
      <c r="AC22" s="31" t="s">
        <v>159</v>
      </c>
      <c r="AD22" s="40" t="s">
        <v>241</v>
      </c>
      <c r="AE22" s="30" t="s">
        <v>272</v>
      </c>
      <c r="AF22" s="42" t="s">
        <v>273</v>
      </c>
      <c r="AG22" s="55">
        <v>44693</v>
      </c>
      <c r="AH22" s="55">
        <v>44727</v>
      </c>
      <c r="AI22" s="55"/>
      <c r="AJ22" s="55"/>
      <c r="AK22" s="61" t="s">
        <v>400</v>
      </c>
    </row>
    <row r="23" spans="1:37" ht="409.5" x14ac:dyDescent="0.25">
      <c r="A23" s="22">
        <v>17</v>
      </c>
      <c r="B23" s="39" t="s">
        <v>162</v>
      </c>
      <c r="C23" s="39"/>
      <c r="D23" s="22" t="s">
        <v>53</v>
      </c>
      <c r="E23" s="39" t="s">
        <v>163</v>
      </c>
      <c r="F23" s="23" t="s">
        <v>55</v>
      </c>
      <c r="G23" s="23" t="s">
        <v>56</v>
      </c>
      <c r="H23" s="23" t="s">
        <v>57</v>
      </c>
      <c r="I23" s="24" t="str">
        <f>IF([9]Ficha1!$D$21="","",[9]Ficha1!$D$21)</f>
        <v xml:space="preserve">Posibilidad de afectación reputacional  y económica por falta de aplicación de los instrumentos archivisticos en todos los procesos del FPS-FNC  por la inadecuada aplicación de las TRD, debido al desconocimiento de los servidores públicos en los temas de Gestión Documental </v>
      </c>
      <c r="J23" s="23" t="s">
        <v>58</v>
      </c>
      <c r="K23" s="24" t="s">
        <v>101</v>
      </c>
      <c r="L23" s="24" t="s">
        <v>60</v>
      </c>
      <c r="M23" s="30" t="s">
        <v>164</v>
      </c>
      <c r="N23" s="30" t="s">
        <v>57</v>
      </c>
      <c r="O23" s="30" t="s">
        <v>165</v>
      </c>
      <c r="P23" s="31" t="s">
        <v>64</v>
      </c>
      <c r="Q23" s="31" t="s">
        <v>79</v>
      </c>
      <c r="R23" s="32" t="s">
        <v>80</v>
      </c>
      <c r="S23" s="30" t="s">
        <v>166</v>
      </c>
      <c r="T23" s="7"/>
      <c r="U23" s="7"/>
      <c r="V23" s="7"/>
      <c r="W23" s="32"/>
      <c r="X23" s="7"/>
      <c r="Y23" s="7"/>
      <c r="Z23" s="7"/>
      <c r="AA23" s="31" t="s">
        <v>229</v>
      </c>
      <c r="AB23" s="31" t="s">
        <v>274</v>
      </c>
      <c r="AC23" s="31" t="s">
        <v>229</v>
      </c>
      <c r="AD23" s="46" t="s">
        <v>241</v>
      </c>
      <c r="AE23" s="30" t="s">
        <v>275</v>
      </c>
      <c r="AF23" s="35" t="s">
        <v>409</v>
      </c>
      <c r="AG23" s="51">
        <v>44652</v>
      </c>
      <c r="AH23" s="51">
        <v>44926</v>
      </c>
      <c r="AI23" s="91" t="s">
        <v>389</v>
      </c>
      <c r="AJ23" s="92">
        <v>1</v>
      </c>
      <c r="AK23" s="62" t="s">
        <v>411</v>
      </c>
    </row>
    <row r="24" spans="1:37" ht="357" x14ac:dyDescent="0.25">
      <c r="A24" s="22">
        <v>18</v>
      </c>
      <c r="B24" s="39" t="s">
        <v>162</v>
      </c>
      <c r="C24" s="39"/>
      <c r="D24" s="22" t="s">
        <v>53</v>
      </c>
      <c r="E24" s="39" t="s">
        <v>163</v>
      </c>
      <c r="F24" s="23" t="s">
        <v>55</v>
      </c>
      <c r="G24" s="23" t="s">
        <v>56</v>
      </c>
      <c r="H24" s="23" t="s">
        <v>57</v>
      </c>
      <c r="I24" s="24" t="str">
        <f>IF([9]Ficha2!$D$21="","",[9]Ficha2!$D$21)</f>
        <v xml:space="preserve">Posibilidad de afectación reputacional  y económica por sanciones de entes de control e insatisfacción de los Usuarios internos y externos debido a la inadecuada administración de la documentación producida y recibida por el FPS FNC </v>
      </c>
      <c r="J24" s="23" t="s">
        <v>58</v>
      </c>
      <c r="K24" s="24" t="s">
        <v>101</v>
      </c>
      <c r="L24" s="24" t="s">
        <v>60</v>
      </c>
      <c r="M24" s="30" t="s">
        <v>167</v>
      </c>
      <c r="N24" s="30" t="s">
        <v>57</v>
      </c>
      <c r="O24" s="30" t="s">
        <v>168</v>
      </c>
      <c r="P24" s="31" t="s">
        <v>104</v>
      </c>
      <c r="Q24" s="31" t="s">
        <v>79</v>
      </c>
      <c r="R24" s="32" t="s">
        <v>80</v>
      </c>
      <c r="S24" s="30" t="s">
        <v>169</v>
      </c>
      <c r="T24" s="7"/>
      <c r="U24" s="7"/>
      <c r="V24" s="7"/>
      <c r="W24" s="32"/>
      <c r="X24" s="7"/>
      <c r="Y24" s="7"/>
      <c r="Z24" s="7"/>
      <c r="AA24" s="31" t="s">
        <v>276</v>
      </c>
      <c r="AB24" s="31" t="s">
        <v>277</v>
      </c>
      <c r="AC24" s="31" t="s">
        <v>276</v>
      </c>
      <c r="AD24" s="46" t="s">
        <v>241</v>
      </c>
      <c r="AE24" s="30" t="s">
        <v>278</v>
      </c>
      <c r="AF24" s="35" t="s">
        <v>410</v>
      </c>
      <c r="AG24" s="51">
        <v>44652</v>
      </c>
      <c r="AH24" s="51">
        <v>44926</v>
      </c>
      <c r="AI24" s="91" t="s">
        <v>390</v>
      </c>
      <c r="AJ24" s="92">
        <v>1</v>
      </c>
      <c r="AK24" s="62" t="s">
        <v>412</v>
      </c>
    </row>
    <row r="25" spans="1:37" ht="409.5" x14ac:dyDescent="0.25">
      <c r="A25" s="22">
        <v>19</v>
      </c>
      <c r="B25" s="39" t="s">
        <v>170</v>
      </c>
      <c r="C25" s="39"/>
      <c r="D25" s="22" t="s">
        <v>53</v>
      </c>
      <c r="E25" s="39" t="s">
        <v>171</v>
      </c>
      <c r="F25" s="23" t="s">
        <v>55</v>
      </c>
      <c r="G25" s="23" t="s">
        <v>172</v>
      </c>
      <c r="H25" s="23" t="s">
        <v>57</v>
      </c>
      <c r="I25" s="24" t="str">
        <f>IF([10]Ficha1!$D$21="","",[10]Ficha1!$D$21)</f>
        <v>Posibilidad de afectación reputacional por inadaceado saneamiento para comercializar  los bienes inmuebles transferidos debido a  englobes con corredor ferreo y dentro de la zona de seguridad ferrea</v>
      </c>
      <c r="J25" s="23" t="s">
        <v>58</v>
      </c>
      <c r="K25" s="24" t="s">
        <v>59</v>
      </c>
      <c r="L25" s="24" t="s">
        <v>126</v>
      </c>
      <c r="M25" s="30" t="s">
        <v>173</v>
      </c>
      <c r="N25" s="30" t="s">
        <v>174</v>
      </c>
      <c r="O25" s="30" t="s">
        <v>175</v>
      </c>
      <c r="P25" s="31" t="s">
        <v>69</v>
      </c>
      <c r="Q25" s="31" t="s">
        <v>79</v>
      </c>
      <c r="R25" s="32" t="s">
        <v>80</v>
      </c>
      <c r="S25" s="30" t="s">
        <v>176</v>
      </c>
      <c r="T25" s="7"/>
      <c r="U25" s="7"/>
      <c r="V25" s="7"/>
      <c r="W25" s="32"/>
      <c r="X25" s="7"/>
      <c r="Y25" s="7"/>
      <c r="Z25" s="7"/>
      <c r="AA25" s="31" t="s">
        <v>69</v>
      </c>
      <c r="AB25" s="31" t="s">
        <v>277</v>
      </c>
      <c r="AC25" s="31" t="s">
        <v>69</v>
      </c>
      <c r="AD25" s="46" t="s">
        <v>241</v>
      </c>
      <c r="AE25" s="30" t="s">
        <v>279</v>
      </c>
      <c r="AF25" s="35" t="s">
        <v>413</v>
      </c>
      <c r="AG25" s="51">
        <v>44652</v>
      </c>
      <c r="AH25" s="51">
        <v>44926</v>
      </c>
      <c r="AI25" s="51" t="s">
        <v>401</v>
      </c>
      <c r="AJ25" s="51" t="s">
        <v>402</v>
      </c>
      <c r="AK25" s="62" t="s">
        <v>403</v>
      </c>
    </row>
    <row r="26" spans="1:37" ht="408" x14ac:dyDescent="0.25">
      <c r="A26" s="22">
        <v>20</v>
      </c>
      <c r="B26" s="39" t="s">
        <v>177</v>
      </c>
      <c r="C26" s="39"/>
      <c r="D26" s="22" t="s">
        <v>53</v>
      </c>
      <c r="E26" s="39" t="s">
        <v>178</v>
      </c>
      <c r="F26" s="23" t="s">
        <v>179</v>
      </c>
      <c r="G26" s="23" t="s">
        <v>180</v>
      </c>
      <c r="H26" s="23" t="s">
        <v>57</v>
      </c>
      <c r="I26" s="47" t="s">
        <v>181</v>
      </c>
      <c r="J26" s="23" t="s">
        <v>58</v>
      </c>
      <c r="K26" s="30" t="s">
        <v>59</v>
      </c>
      <c r="L26" s="30" t="s">
        <v>60</v>
      </c>
      <c r="M26" s="30" t="s">
        <v>182</v>
      </c>
      <c r="N26" s="30" t="s">
        <v>183</v>
      </c>
      <c r="O26" s="30" t="s">
        <v>184</v>
      </c>
      <c r="P26" s="31" t="s">
        <v>185</v>
      </c>
      <c r="Q26" s="31" t="s">
        <v>186</v>
      </c>
      <c r="R26" s="32" t="s">
        <v>75</v>
      </c>
      <c r="S26" s="30" t="s">
        <v>187</v>
      </c>
      <c r="T26" s="7"/>
      <c r="U26" s="7"/>
      <c r="V26" s="7"/>
      <c r="W26" s="32"/>
      <c r="X26" s="7"/>
      <c r="Y26" s="7"/>
      <c r="Z26" s="7"/>
      <c r="AA26" s="31" t="s">
        <v>280</v>
      </c>
      <c r="AB26" s="31" t="s">
        <v>186</v>
      </c>
      <c r="AC26" s="31" t="s">
        <v>280</v>
      </c>
      <c r="AD26" s="46" t="s">
        <v>239</v>
      </c>
      <c r="AE26" s="48" t="s">
        <v>281</v>
      </c>
      <c r="AF26" s="48" t="s">
        <v>282</v>
      </c>
      <c r="AG26" s="51">
        <v>44652</v>
      </c>
      <c r="AH26" s="51">
        <v>44926</v>
      </c>
      <c r="AI26" s="51" t="s">
        <v>397</v>
      </c>
      <c r="AJ26" s="97">
        <v>1</v>
      </c>
      <c r="AK26" s="62" t="s">
        <v>404</v>
      </c>
    </row>
    <row r="27" spans="1:37" ht="409.5" x14ac:dyDescent="0.25">
      <c r="A27" s="22">
        <v>21</v>
      </c>
      <c r="B27" s="39" t="s">
        <v>188</v>
      </c>
      <c r="C27" s="39"/>
      <c r="D27" s="22" t="s">
        <v>53</v>
      </c>
      <c r="E27" s="39" t="s">
        <v>189</v>
      </c>
      <c r="F27" s="23" t="s">
        <v>179</v>
      </c>
      <c r="G27" s="23" t="s">
        <v>133</v>
      </c>
      <c r="H27" s="23" t="s">
        <v>57</v>
      </c>
      <c r="I27" s="24" t="str">
        <f>IF([11]Ficha1!$D$21="","",[11]Ficha1!$D$21)</f>
        <v>Posibilidad de afectación reputacional  y económica por insatisfacción de los grupos de valor o sanciones de entes de entes de control debido al incumplimiento de normas y estándares para la atención de PQRSD</v>
      </c>
      <c r="J27" s="23" t="s">
        <v>58</v>
      </c>
      <c r="K27" s="38" t="s">
        <v>101</v>
      </c>
      <c r="L27" s="38" t="s">
        <v>60</v>
      </c>
      <c r="M27" s="30" t="s">
        <v>190</v>
      </c>
      <c r="N27" s="30" t="s">
        <v>83</v>
      </c>
      <c r="O27" s="30" t="s">
        <v>191</v>
      </c>
      <c r="P27" s="31" t="s">
        <v>85</v>
      </c>
      <c r="Q27" s="31" t="s">
        <v>79</v>
      </c>
      <c r="R27" s="32" t="s">
        <v>80</v>
      </c>
      <c r="S27" s="30" t="s">
        <v>192</v>
      </c>
      <c r="T27" s="7"/>
      <c r="U27" s="7"/>
      <c r="V27" s="7"/>
      <c r="W27" s="32"/>
      <c r="X27" s="7"/>
      <c r="Y27" s="7"/>
      <c r="Z27" s="7"/>
      <c r="AA27" s="31" t="s">
        <v>69</v>
      </c>
      <c r="AB27" s="31" t="s">
        <v>74</v>
      </c>
      <c r="AC27" s="31" t="s">
        <v>69</v>
      </c>
      <c r="AD27" s="46" t="s">
        <v>241</v>
      </c>
      <c r="AE27" s="30" t="s">
        <v>283</v>
      </c>
      <c r="AF27" s="35" t="s">
        <v>414</v>
      </c>
      <c r="AG27" s="51">
        <v>44652</v>
      </c>
      <c r="AH27" s="51">
        <v>44926</v>
      </c>
      <c r="AI27" s="93" t="s">
        <v>391</v>
      </c>
      <c r="AJ27" s="92">
        <v>1</v>
      </c>
      <c r="AK27" s="62" t="s">
        <v>404</v>
      </c>
    </row>
    <row r="28" spans="1:37" ht="409.5" x14ac:dyDescent="0.25">
      <c r="A28" s="22">
        <v>22</v>
      </c>
      <c r="B28" s="39" t="s">
        <v>188</v>
      </c>
      <c r="C28" s="39"/>
      <c r="D28" s="22" t="s">
        <v>53</v>
      </c>
      <c r="E28" s="39" t="s">
        <v>189</v>
      </c>
      <c r="F28" s="23" t="s">
        <v>179</v>
      </c>
      <c r="G28" s="23" t="s">
        <v>56</v>
      </c>
      <c r="H28" s="23" t="s">
        <v>57</v>
      </c>
      <c r="I28" s="24" t="str">
        <f>IF([11]Ficha2!$D$21="","",[11]Ficha2!$D$21)</f>
        <v>Posibilidad de afectación reputacional por  insatisfacción de los grupos de valor debido a una orientación inadecuada en la prestación del servicio</v>
      </c>
      <c r="J28" s="23" t="s">
        <v>58</v>
      </c>
      <c r="K28" s="24" t="s">
        <v>101</v>
      </c>
      <c r="L28" s="24" t="s">
        <v>193</v>
      </c>
      <c r="M28" s="30" t="s">
        <v>194</v>
      </c>
      <c r="N28" s="30" t="s">
        <v>195</v>
      </c>
      <c r="O28" s="30" t="s">
        <v>196</v>
      </c>
      <c r="P28" s="31" t="s">
        <v>104</v>
      </c>
      <c r="Q28" s="31" t="s">
        <v>79</v>
      </c>
      <c r="R28" s="32" t="s">
        <v>80</v>
      </c>
      <c r="S28" s="30" t="s">
        <v>197</v>
      </c>
      <c r="T28" s="7"/>
      <c r="U28" s="7"/>
      <c r="V28" s="7"/>
      <c r="W28" s="32"/>
      <c r="X28" s="7"/>
      <c r="Y28" s="7"/>
      <c r="Z28" s="7"/>
      <c r="AA28" s="31" t="s">
        <v>229</v>
      </c>
      <c r="AB28" s="31" t="s">
        <v>268</v>
      </c>
      <c r="AC28" s="31" t="s">
        <v>229</v>
      </c>
      <c r="AD28" s="46" t="s">
        <v>241</v>
      </c>
      <c r="AE28" s="30" t="s">
        <v>284</v>
      </c>
      <c r="AF28" s="35" t="s">
        <v>415</v>
      </c>
      <c r="AG28" s="51">
        <v>44652</v>
      </c>
      <c r="AH28" s="51">
        <v>44926</v>
      </c>
      <c r="AI28" s="100" t="s">
        <v>392</v>
      </c>
      <c r="AJ28" s="92">
        <v>1</v>
      </c>
      <c r="AK28" s="62" t="s">
        <v>404</v>
      </c>
    </row>
    <row r="29" spans="1:37" ht="409.5" x14ac:dyDescent="0.25">
      <c r="A29" s="22">
        <v>23</v>
      </c>
      <c r="B29" s="22" t="s">
        <v>198</v>
      </c>
      <c r="C29" s="45"/>
      <c r="D29" s="22" t="s">
        <v>53</v>
      </c>
      <c r="E29" s="45" t="s">
        <v>199</v>
      </c>
      <c r="F29" s="23" t="s">
        <v>179</v>
      </c>
      <c r="G29" s="23" t="s">
        <v>56</v>
      </c>
      <c r="H29" s="23" t="s">
        <v>57</v>
      </c>
      <c r="I29" s="24" t="str">
        <f>IF([12]Ficha1!$D$21="","",[12]Ficha1!$D$21)</f>
        <v xml:space="preserve">Posibilidad de afectación reputacional debido al Incumplimiento en la entrega de los resultados e impactos previstos por falta de medidas o mecanismos coercitivos para el recaudo en etapa persuasiva </v>
      </c>
      <c r="J29" s="23" t="s">
        <v>58</v>
      </c>
      <c r="K29" s="38" t="s">
        <v>200</v>
      </c>
      <c r="L29" s="38" t="s">
        <v>126</v>
      </c>
      <c r="M29" s="30" t="s">
        <v>201</v>
      </c>
      <c r="N29" s="30" t="s">
        <v>202</v>
      </c>
      <c r="O29" s="30" t="s">
        <v>203</v>
      </c>
      <c r="P29" s="31" t="s">
        <v>85</v>
      </c>
      <c r="Q29" s="31" t="s">
        <v>204</v>
      </c>
      <c r="R29" s="32" t="s">
        <v>75</v>
      </c>
      <c r="S29" s="30" t="s">
        <v>205</v>
      </c>
      <c r="T29" s="7"/>
      <c r="U29" s="7"/>
      <c r="V29" s="7"/>
      <c r="W29" s="32"/>
      <c r="X29" s="7"/>
      <c r="Y29" s="7"/>
      <c r="Z29" s="7"/>
      <c r="AA29" s="31" t="s">
        <v>64</v>
      </c>
      <c r="AB29" s="31" t="s">
        <v>204</v>
      </c>
      <c r="AC29" s="31" t="s">
        <v>64</v>
      </c>
      <c r="AD29" s="46" t="s">
        <v>239</v>
      </c>
      <c r="AE29" s="30" t="s">
        <v>285</v>
      </c>
      <c r="AF29" s="101" t="s">
        <v>416</v>
      </c>
      <c r="AG29" s="51">
        <v>44652</v>
      </c>
      <c r="AH29" s="51">
        <v>44926</v>
      </c>
      <c r="AI29" s="77" t="s">
        <v>382</v>
      </c>
      <c r="AJ29" s="78">
        <v>0.95</v>
      </c>
      <c r="AK29" s="62" t="s">
        <v>404</v>
      </c>
    </row>
    <row r="30" spans="1:37" ht="409.5" x14ac:dyDescent="0.25">
      <c r="A30" s="22">
        <v>24</v>
      </c>
      <c r="B30" s="22" t="s">
        <v>198</v>
      </c>
      <c r="C30" s="22"/>
      <c r="D30" s="22" t="s">
        <v>53</v>
      </c>
      <c r="E30" s="22" t="s">
        <v>206</v>
      </c>
      <c r="F30" s="23" t="s">
        <v>179</v>
      </c>
      <c r="G30" s="23" t="s">
        <v>56</v>
      </c>
      <c r="H30" s="23" t="s">
        <v>57</v>
      </c>
      <c r="I30" s="24" t="str">
        <f>IF([12]Ficha2!$D$21="","",[12]Ficha2!$D$21)</f>
        <v xml:space="preserve">Posibilidad de afectación reputacional  y económica por Inoportuna atención de necesidades o requerimientos  para el reconocimiento como acreedores de la Entidad dentro de los diferentes procesos concursales en los que ingresan sus deudores (reestructuración, reorganización, validación judicial de acuerdos extrajudiciales de reorganización, liquidación obligatoria, liquidación administrativa, concordato, insolvencia de persona natural no comerciante o cualquier figura análoga)
</v>
      </c>
      <c r="J30" s="23" t="s">
        <v>58</v>
      </c>
      <c r="K30" s="24" t="s">
        <v>59</v>
      </c>
      <c r="L30" s="24" t="s">
        <v>126</v>
      </c>
      <c r="M30" s="30" t="s">
        <v>207</v>
      </c>
      <c r="N30" s="30" t="s">
        <v>208</v>
      </c>
      <c r="O30" s="30" t="s">
        <v>209</v>
      </c>
      <c r="P30" s="31" t="s">
        <v>69</v>
      </c>
      <c r="Q30" s="31" t="s">
        <v>70</v>
      </c>
      <c r="R30" s="32" t="s">
        <v>71</v>
      </c>
      <c r="S30" s="30" t="s">
        <v>210</v>
      </c>
      <c r="T30" s="7"/>
      <c r="U30" s="7"/>
      <c r="V30" s="7"/>
      <c r="W30" s="32"/>
      <c r="X30" s="7"/>
      <c r="Y30" s="7"/>
      <c r="Z30" s="7"/>
      <c r="AA30" s="31" t="s">
        <v>64</v>
      </c>
      <c r="AB30" s="31" t="s">
        <v>286</v>
      </c>
      <c r="AC30" s="31" t="s">
        <v>64</v>
      </c>
      <c r="AD30" s="46" t="s">
        <v>241</v>
      </c>
      <c r="AE30" s="30" t="s">
        <v>287</v>
      </c>
      <c r="AF30" s="101" t="s">
        <v>417</v>
      </c>
      <c r="AG30" s="51">
        <v>44652</v>
      </c>
      <c r="AH30" s="51">
        <v>44926</v>
      </c>
      <c r="AI30" s="84" t="s">
        <v>383</v>
      </c>
      <c r="AJ30" s="78">
        <v>0.95</v>
      </c>
      <c r="AK30" s="62" t="s">
        <v>404</v>
      </c>
    </row>
    <row r="31" spans="1:37" ht="409.5" x14ac:dyDescent="0.25">
      <c r="A31" s="22">
        <v>25</v>
      </c>
      <c r="B31" s="22" t="s">
        <v>198</v>
      </c>
      <c r="C31" s="22"/>
      <c r="D31" s="22" t="s">
        <v>53</v>
      </c>
      <c r="E31" s="22" t="s">
        <v>206</v>
      </c>
      <c r="F31" s="23" t="s">
        <v>179</v>
      </c>
      <c r="G31" s="23" t="s">
        <v>133</v>
      </c>
      <c r="H31" s="23" t="s">
        <v>57</v>
      </c>
      <c r="I31" s="24" t="str">
        <f>IF([12]Ficha3!$D$21="","",[12]Ficha3!$D$21)</f>
        <v>Posibilidad de afectación reputacional por Inoportuna atención de necesidades o requerimientos  en 
la atención de las peticiones de Usuarios o terceros interesados</v>
      </c>
      <c r="J31" s="23" t="s">
        <v>58</v>
      </c>
      <c r="K31" s="24" t="s">
        <v>211</v>
      </c>
      <c r="L31" s="24" t="s">
        <v>126</v>
      </c>
      <c r="M31" s="30" t="s">
        <v>212</v>
      </c>
      <c r="N31" s="30" t="s">
        <v>213</v>
      </c>
      <c r="O31" s="30" t="s">
        <v>214</v>
      </c>
      <c r="P31" s="31" t="s">
        <v>137</v>
      </c>
      <c r="Q31" s="31" t="s">
        <v>74</v>
      </c>
      <c r="R31" s="32" t="s">
        <v>71</v>
      </c>
      <c r="S31" s="30" t="s">
        <v>215</v>
      </c>
      <c r="T31" s="7"/>
      <c r="U31" s="7"/>
      <c r="V31" s="7"/>
      <c r="W31" s="32"/>
      <c r="X31" s="7"/>
      <c r="Y31" s="7"/>
      <c r="Z31" s="7"/>
      <c r="AA31" s="31" t="s">
        <v>69</v>
      </c>
      <c r="AB31" s="31" t="s">
        <v>74</v>
      </c>
      <c r="AC31" s="31" t="s">
        <v>69</v>
      </c>
      <c r="AD31" s="46" t="s">
        <v>241</v>
      </c>
      <c r="AE31" s="30" t="s">
        <v>288</v>
      </c>
      <c r="AF31" s="101" t="s">
        <v>418</v>
      </c>
      <c r="AG31" s="51">
        <v>44652</v>
      </c>
      <c r="AH31" s="51">
        <v>44926</v>
      </c>
      <c r="AI31" s="85" t="s">
        <v>384</v>
      </c>
      <c r="AJ31" s="78">
        <v>1</v>
      </c>
      <c r="AK31" s="62" t="s">
        <v>404</v>
      </c>
    </row>
    <row r="32" spans="1:37" ht="409.5" x14ac:dyDescent="0.25">
      <c r="A32" s="22">
        <v>26</v>
      </c>
      <c r="B32" s="22" t="s">
        <v>198</v>
      </c>
      <c r="C32" s="22"/>
      <c r="D32" s="22" t="s">
        <v>53</v>
      </c>
      <c r="E32" s="22" t="s">
        <v>206</v>
      </c>
      <c r="F32" s="23" t="s">
        <v>179</v>
      </c>
      <c r="G32" s="23" t="s">
        <v>56</v>
      </c>
      <c r="H32" s="23" t="s">
        <v>57</v>
      </c>
      <c r="I32" s="24" t="str">
        <f>IF([12]Ficha4!$D$21="","",[12]Ficha4!$D$21)</f>
        <v>Posibilidad de afectación reputacional  y económica por Inadecuada gestión  para el recaudo  anual proyectado de las obligaciones creadas a favor de las Entidades asignadas al FPS-FNC por el Gobierno Nacional.</v>
      </c>
      <c r="J32" s="23" t="s">
        <v>58</v>
      </c>
      <c r="K32" s="24" t="s">
        <v>216</v>
      </c>
      <c r="L32" s="24" t="s">
        <v>126</v>
      </c>
      <c r="M32" s="30" t="s">
        <v>217</v>
      </c>
      <c r="N32" s="30" t="s">
        <v>218</v>
      </c>
      <c r="O32" s="30" t="s">
        <v>219</v>
      </c>
      <c r="P32" s="31" t="s">
        <v>69</v>
      </c>
      <c r="Q32" s="31" t="s">
        <v>79</v>
      </c>
      <c r="R32" s="32" t="s">
        <v>220</v>
      </c>
      <c r="S32" s="30" t="s">
        <v>221</v>
      </c>
      <c r="T32" s="7"/>
      <c r="U32" s="7"/>
      <c r="V32" s="7"/>
      <c r="W32" s="32"/>
      <c r="X32" s="7"/>
      <c r="Y32" s="7"/>
      <c r="Z32" s="7"/>
      <c r="AA32" s="31" t="s">
        <v>64</v>
      </c>
      <c r="AB32" s="31" t="s">
        <v>268</v>
      </c>
      <c r="AC32" s="31" t="s">
        <v>64</v>
      </c>
      <c r="AD32" s="46" t="s">
        <v>241</v>
      </c>
      <c r="AE32" s="30" t="s">
        <v>289</v>
      </c>
      <c r="AF32" s="101" t="s">
        <v>419</v>
      </c>
      <c r="AG32" s="51">
        <v>44652</v>
      </c>
      <c r="AH32" s="51">
        <v>44926</v>
      </c>
      <c r="AI32" s="86" t="s">
        <v>385</v>
      </c>
      <c r="AJ32" s="79">
        <v>1</v>
      </c>
      <c r="AK32" s="62" t="s">
        <v>404</v>
      </c>
    </row>
    <row r="33" spans="1:37" ht="409.5" x14ac:dyDescent="0.25">
      <c r="A33" s="22">
        <v>27</v>
      </c>
      <c r="B33" s="39" t="s">
        <v>222</v>
      </c>
      <c r="C33" s="39"/>
      <c r="D33" s="22" t="s">
        <v>53</v>
      </c>
      <c r="E33" s="39" t="s">
        <v>223</v>
      </c>
      <c r="F33" s="23" t="s">
        <v>179</v>
      </c>
      <c r="G33" s="23" t="s">
        <v>56</v>
      </c>
      <c r="H33" s="23" t="s">
        <v>57</v>
      </c>
      <c r="I33" s="48" t="s">
        <v>224</v>
      </c>
      <c r="J33" s="23" t="s">
        <v>58</v>
      </c>
      <c r="K33" s="30" t="s">
        <v>101</v>
      </c>
      <c r="L33" s="30" t="s">
        <v>225</v>
      </c>
      <c r="M33" s="30" t="s">
        <v>226</v>
      </c>
      <c r="N33" s="30" t="s">
        <v>227</v>
      </c>
      <c r="O33" s="30" t="s">
        <v>228</v>
      </c>
      <c r="P33" s="31" t="s">
        <v>229</v>
      </c>
      <c r="Q33" s="31" t="s">
        <v>74</v>
      </c>
      <c r="R33" s="32" t="s">
        <v>75</v>
      </c>
      <c r="S33" s="30" t="s">
        <v>230</v>
      </c>
      <c r="T33" s="7"/>
      <c r="U33" s="7"/>
      <c r="V33" s="7"/>
      <c r="W33" s="32"/>
      <c r="X33" s="7"/>
      <c r="Y33" s="7"/>
      <c r="Z33" s="7"/>
      <c r="AA33" s="31" t="s">
        <v>64</v>
      </c>
      <c r="AB33" s="31" t="s">
        <v>204</v>
      </c>
      <c r="AC33" s="31" t="s">
        <v>64</v>
      </c>
      <c r="AD33" s="46" t="s">
        <v>239</v>
      </c>
      <c r="AE33" s="56" t="s">
        <v>57</v>
      </c>
      <c r="AF33" s="30" t="s">
        <v>237</v>
      </c>
      <c r="AG33" s="56" t="s">
        <v>57</v>
      </c>
      <c r="AH33" s="51">
        <v>44926</v>
      </c>
      <c r="AI33" s="80" t="s">
        <v>386</v>
      </c>
      <c r="AJ33" s="79"/>
      <c r="AK33" s="80" t="s">
        <v>386</v>
      </c>
    </row>
    <row r="34" spans="1:37" ht="409.5" x14ac:dyDescent="0.25">
      <c r="A34" s="22">
        <v>28</v>
      </c>
      <c r="B34" s="39" t="s">
        <v>222</v>
      </c>
      <c r="C34" s="39"/>
      <c r="D34" s="22" t="s">
        <v>53</v>
      </c>
      <c r="E34" s="39" t="s">
        <v>223</v>
      </c>
      <c r="F34" s="23" t="s">
        <v>179</v>
      </c>
      <c r="G34" s="23" t="s">
        <v>231</v>
      </c>
      <c r="H34" s="23" t="s">
        <v>57</v>
      </c>
      <c r="I34" s="48" t="s">
        <v>232</v>
      </c>
      <c r="J34" s="23" t="s">
        <v>58</v>
      </c>
      <c r="K34" s="30" t="s">
        <v>101</v>
      </c>
      <c r="L34" s="30" t="s">
        <v>225</v>
      </c>
      <c r="M34" s="30" t="s">
        <v>233</v>
      </c>
      <c r="N34" s="30" t="s">
        <v>234</v>
      </c>
      <c r="O34" s="30" t="s">
        <v>235</v>
      </c>
      <c r="P34" s="31" t="s">
        <v>229</v>
      </c>
      <c r="Q34" s="31" t="s">
        <v>79</v>
      </c>
      <c r="R34" s="32" t="s">
        <v>80</v>
      </c>
      <c r="S34" s="30" t="s">
        <v>236</v>
      </c>
      <c r="T34" s="7"/>
      <c r="U34" s="7"/>
      <c r="V34" s="7"/>
      <c r="W34" s="32"/>
      <c r="X34" s="7"/>
      <c r="Y34" s="7"/>
      <c r="Z34" s="7"/>
      <c r="AA34" s="31" t="s">
        <v>64</v>
      </c>
      <c r="AB34" s="31" t="s">
        <v>268</v>
      </c>
      <c r="AC34" s="31" t="s">
        <v>64</v>
      </c>
      <c r="AD34" s="46" t="s">
        <v>241</v>
      </c>
      <c r="AE34" s="30" t="s">
        <v>290</v>
      </c>
      <c r="AF34" s="101" t="s">
        <v>420</v>
      </c>
      <c r="AG34" s="51">
        <v>44652</v>
      </c>
      <c r="AH34" s="51">
        <v>44926</v>
      </c>
      <c r="AI34" s="56" t="s">
        <v>387</v>
      </c>
      <c r="AJ34" s="78">
        <v>1</v>
      </c>
      <c r="AK34" s="62" t="s">
        <v>404</v>
      </c>
    </row>
    <row r="35" spans="1:37" x14ac:dyDescent="0.2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82"/>
      <c r="AJ35" s="82"/>
      <c r="AK35" s="7"/>
    </row>
    <row r="36" spans="1:37" x14ac:dyDescent="0.2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82"/>
      <c r="AJ36" s="82"/>
      <c r="AK36" s="7"/>
    </row>
    <row r="37" spans="1:37" x14ac:dyDescent="0.2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82"/>
      <c r="AJ37" s="82"/>
      <c r="AK37" s="7"/>
    </row>
    <row r="38" spans="1:37" x14ac:dyDescent="0.2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82"/>
      <c r="AJ38" s="82"/>
      <c r="AK38" s="7"/>
    </row>
    <row r="39" spans="1:37" x14ac:dyDescent="0.2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82"/>
      <c r="AJ39" s="82"/>
      <c r="AK39" s="7"/>
    </row>
    <row r="40" spans="1:37" x14ac:dyDescent="0.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82"/>
      <c r="AJ40" s="82"/>
      <c r="AK40" s="7"/>
    </row>
    <row r="41" spans="1:37" x14ac:dyDescent="0.2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82"/>
      <c r="AJ41" s="82"/>
      <c r="AK41" s="7"/>
    </row>
    <row r="42" spans="1:37" x14ac:dyDescent="0.2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82"/>
      <c r="AJ42" s="82"/>
      <c r="AK42" s="7"/>
    </row>
    <row r="43" spans="1:37" x14ac:dyDescent="0.2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82"/>
      <c r="AJ43" s="82"/>
      <c r="AK43" s="7"/>
    </row>
    <row r="44" spans="1:37" x14ac:dyDescent="0.2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82"/>
      <c r="AJ44" s="82"/>
      <c r="AK44" s="7"/>
    </row>
    <row r="45" spans="1:37" x14ac:dyDescent="0.2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82"/>
      <c r="AJ45" s="82"/>
      <c r="AK45" s="7"/>
    </row>
    <row r="46" spans="1:37" x14ac:dyDescent="0.2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82"/>
      <c r="AJ46" s="82"/>
      <c r="AK46" s="7"/>
    </row>
    <row r="47" spans="1:37" x14ac:dyDescent="0.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82"/>
      <c r="AJ47" s="82"/>
      <c r="AK47" s="7"/>
    </row>
    <row r="48" spans="1:37" x14ac:dyDescent="0.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82"/>
      <c r="AJ48" s="82"/>
      <c r="AK48" s="7"/>
    </row>
    <row r="49" spans="1:37" x14ac:dyDescent="0.2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82"/>
      <c r="AJ49" s="82"/>
      <c r="AK49" s="7"/>
    </row>
    <row r="50" spans="1:37" x14ac:dyDescent="0.2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2"/>
      <c r="AJ50" s="82"/>
      <c r="AK50" s="7"/>
    </row>
    <row r="51" spans="1:37" x14ac:dyDescent="0.2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82"/>
      <c r="AJ51" s="82"/>
      <c r="AK51" s="7"/>
    </row>
    <row r="52" spans="1:37" x14ac:dyDescent="0.2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82"/>
      <c r="AJ52" s="82"/>
      <c r="AK52" s="7"/>
    </row>
    <row r="53" spans="1:37" x14ac:dyDescent="0.2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82"/>
      <c r="AJ53" s="82"/>
      <c r="AK53" s="7"/>
    </row>
    <row r="54" spans="1:37" x14ac:dyDescent="0.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82"/>
      <c r="AJ54" s="82"/>
      <c r="AK54" s="7"/>
    </row>
    <row r="55" spans="1:37" x14ac:dyDescent="0.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82"/>
      <c r="AJ55" s="82"/>
      <c r="AK55" s="7"/>
    </row>
    <row r="56" spans="1:37" x14ac:dyDescent="0.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82"/>
      <c r="AJ56" s="82"/>
      <c r="AK56" s="7"/>
    </row>
    <row r="57" spans="1:37" x14ac:dyDescent="0.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82"/>
      <c r="AJ57" s="82"/>
      <c r="AK57" s="7"/>
    </row>
    <row r="58" spans="1:37" x14ac:dyDescent="0.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82"/>
      <c r="AJ58" s="82"/>
      <c r="AK58" s="7"/>
    </row>
    <row r="59" spans="1:37" x14ac:dyDescent="0.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82"/>
      <c r="AJ59" s="82"/>
      <c r="AK59" s="7"/>
    </row>
    <row r="60" spans="1:37" x14ac:dyDescent="0.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82"/>
      <c r="AJ60" s="82"/>
      <c r="AK60" s="7"/>
    </row>
    <row r="61" spans="1:37" x14ac:dyDescent="0.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82"/>
      <c r="AJ61" s="82"/>
      <c r="AK61" s="7"/>
    </row>
    <row r="62" spans="1:37" x14ac:dyDescent="0.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82"/>
      <c r="AJ62" s="82"/>
      <c r="AK62" s="7"/>
    </row>
    <row r="63" spans="1:37" x14ac:dyDescent="0.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82"/>
      <c r="AJ63" s="82"/>
      <c r="AK63" s="7"/>
    </row>
    <row r="64" spans="1:37" x14ac:dyDescent="0.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82"/>
      <c r="AJ64" s="82"/>
      <c r="AK64" s="7"/>
    </row>
    <row r="65" spans="1:37" x14ac:dyDescent="0.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82"/>
      <c r="AJ65" s="82"/>
      <c r="AK65" s="7"/>
    </row>
    <row r="66" spans="1:37" x14ac:dyDescent="0.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82"/>
      <c r="AJ66" s="82"/>
      <c r="AK66" s="7"/>
    </row>
    <row r="67" spans="1:37" x14ac:dyDescent="0.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82"/>
      <c r="AJ67" s="82"/>
      <c r="AK67" s="7"/>
    </row>
    <row r="68" spans="1:37" x14ac:dyDescent="0.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82"/>
      <c r="AJ68" s="82"/>
      <c r="AK68" s="7"/>
    </row>
    <row r="69" spans="1:37" x14ac:dyDescent="0.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82"/>
      <c r="AJ69" s="82"/>
      <c r="AK69" s="7"/>
    </row>
    <row r="70" spans="1:37" x14ac:dyDescent="0.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82"/>
      <c r="AJ70" s="82"/>
      <c r="AK70" s="7"/>
    </row>
    <row r="71" spans="1:37" x14ac:dyDescent="0.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82"/>
      <c r="AJ71" s="82"/>
      <c r="AK71" s="7"/>
    </row>
    <row r="72" spans="1:37" x14ac:dyDescent="0.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82"/>
      <c r="AJ72" s="82"/>
      <c r="AK72" s="7"/>
    </row>
    <row r="73" spans="1:37" x14ac:dyDescent="0.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82"/>
      <c r="AJ73" s="82"/>
      <c r="AK73" s="7"/>
    </row>
    <row r="74" spans="1:37" x14ac:dyDescent="0.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82"/>
      <c r="AJ74" s="82"/>
      <c r="AK74" s="7"/>
    </row>
    <row r="75" spans="1:37" x14ac:dyDescent="0.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82"/>
      <c r="AJ75" s="82"/>
      <c r="AK75" s="7"/>
    </row>
    <row r="76" spans="1:37" x14ac:dyDescent="0.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82"/>
      <c r="AJ76" s="82"/>
      <c r="AK76" s="7"/>
    </row>
    <row r="77" spans="1:37" x14ac:dyDescent="0.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82"/>
      <c r="AJ77" s="82"/>
      <c r="AK77" s="7"/>
    </row>
    <row r="78" spans="1:37" x14ac:dyDescent="0.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82"/>
      <c r="AJ78" s="82"/>
      <c r="AK78" s="7"/>
    </row>
    <row r="79" spans="1:37" x14ac:dyDescent="0.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82"/>
      <c r="AJ79" s="82"/>
      <c r="AK79" s="7"/>
    </row>
    <row r="80" spans="1:37" x14ac:dyDescent="0.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82"/>
      <c r="AJ80" s="82"/>
      <c r="AK80" s="7"/>
    </row>
    <row r="81" spans="1:37" x14ac:dyDescent="0.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82"/>
      <c r="AJ81" s="82"/>
      <c r="AK81" s="7"/>
    </row>
    <row r="82" spans="1:37" x14ac:dyDescent="0.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82"/>
      <c r="AJ82" s="82"/>
      <c r="AK82" s="7"/>
    </row>
    <row r="83" spans="1:37" x14ac:dyDescent="0.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82"/>
      <c r="AJ83" s="82"/>
      <c r="AK83" s="7"/>
    </row>
    <row r="84" spans="1:37" x14ac:dyDescent="0.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82"/>
      <c r="AJ84" s="82"/>
      <c r="AK84" s="7"/>
    </row>
    <row r="85" spans="1:37" x14ac:dyDescent="0.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82"/>
      <c r="AJ85" s="82"/>
      <c r="AK85" s="7"/>
    </row>
    <row r="86" spans="1:37" x14ac:dyDescent="0.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82"/>
      <c r="AJ86" s="82"/>
      <c r="AK86" s="7"/>
    </row>
    <row r="87" spans="1:37" x14ac:dyDescent="0.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82"/>
      <c r="AJ87" s="82"/>
      <c r="AK87" s="7"/>
    </row>
    <row r="88" spans="1:37" x14ac:dyDescent="0.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82"/>
      <c r="AJ88" s="82"/>
      <c r="AK88" s="7"/>
    </row>
    <row r="89" spans="1:37" x14ac:dyDescent="0.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82"/>
      <c r="AJ89" s="82"/>
      <c r="AK89" s="7"/>
    </row>
    <row r="90" spans="1:37" x14ac:dyDescent="0.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82"/>
      <c r="AJ90" s="82"/>
      <c r="AK90" s="7"/>
    </row>
    <row r="91" spans="1:37" x14ac:dyDescent="0.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82"/>
      <c r="AJ91" s="82"/>
      <c r="AK91" s="7"/>
    </row>
    <row r="92" spans="1:37" x14ac:dyDescent="0.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82"/>
      <c r="AJ92" s="82"/>
      <c r="AK92" s="7"/>
    </row>
    <row r="93" spans="1:37" x14ac:dyDescent="0.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82"/>
      <c r="AJ93" s="82"/>
      <c r="AK93" s="7"/>
    </row>
    <row r="94" spans="1:37" x14ac:dyDescent="0.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82"/>
      <c r="AJ94" s="82"/>
      <c r="AK94" s="7"/>
    </row>
    <row r="95" spans="1:37" x14ac:dyDescent="0.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82"/>
      <c r="AJ95" s="82"/>
      <c r="AK95" s="7"/>
    </row>
    <row r="96" spans="1:37" x14ac:dyDescent="0.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82"/>
      <c r="AJ96" s="82"/>
      <c r="AK96" s="7"/>
    </row>
    <row r="97" spans="1:37" x14ac:dyDescent="0.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82"/>
      <c r="AJ97" s="82"/>
      <c r="AK97" s="7"/>
    </row>
    <row r="98" spans="1:37" x14ac:dyDescent="0.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82"/>
      <c r="AJ98" s="82"/>
      <c r="AK98" s="7"/>
    </row>
    <row r="99" spans="1:37" x14ac:dyDescent="0.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82"/>
      <c r="AJ99" s="82"/>
      <c r="AK99" s="7"/>
    </row>
    <row r="100" spans="1:37"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82"/>
      <c r="AJ100" s="82"/>
      <c r="AK100" s="7"/>
    </row>
    <row r="101" spans="1:37"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82"/>
      <c r="AJ101" s="82"/>
      <c r="AK101" s="7"/>
    </row>
    <row r="102" spans="1:37"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82"/>
      <c r="AJ102" s="82"/>
      <c r="AK102" s="7"/>
    </row>
    <row r="103" spans="1:37"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82"/>
      <c r="AJ103" s="82"/>
      <c r="AK103" s="7"/>
    </row>
    <row r="104" spans="1:37"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82"/>
      <c r="AJ104" s="82"/>
      <c r="AK104" s="7"/>
    </row>
    <row r="105" spans="1:37"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82"/>
      <c r="AJ105" s="82"/>
      <c r="AK105" s="7"/>
    </row>
    <row r="106" spans="1:37"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82"/>
      <c r="AJ106" s="82"/>
      <c r="AK106" s="7"/>
    </row>
    <row r="107" spans="1:37"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82"/>
      <c r="AJ107" s="82"/>
      <c r="AK107" s="7"/>
    </row>
    <row r="108" spans="1:37"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82"/>
      <c r="AJ108" s="82"/>
      <c r="AK108" s="7"/>
    </row>
    <row r="109" spans="1:37"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82"/>
      <c r="AJ109" s="82"/>
      <c r="AK109" s="7"/>
    </row>
    <row r="110" spans="1:37"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82"/>
      <c r="AJ110" s="82"/>
      <c r="AK110" s="7"/>
    </row>
    <row r="111" spans="1:37"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82"/>
      <c r="AJ111" s="82"/>
      <c r="AK111" s="7"/>
    </row>
    <row r="112" spans="1:37"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82"/>
      <c r="AJ112" s="82"/>
      <c r="AK112" s="7"/>
    </row>
    <row r="113" spans="1:37"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82"/>
      <c r="AJ113" s="82"/>
      <c r="AK113" s="7"/>
    </row>
    <row r="114" spans="1:37"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82"/>
      <c r="AJ114" s="82"/>
      <c r="AK114" s="7"/>
    </row>
    <row r="115" spans="1:37"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82"/>
      <c r="AJ115" s="82"/>
      <c r="AK115" s="7"/>
    </row>
    <row r="116" spans="1:37"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82"/>
      <c r="AJ116" s="82"/>
      <c r="AK116" s="7"/>
    </row>
    <row r="117" spans="1:37"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82"/>
      <c r="AJ117" s="82"/>
      <c r="AK117" s="7"/>
    </row>
    <row r="118" spans="1:37"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82"/>
      <c r="AJ118" s="82"/>
      <c r="AK118" s="7"/>
    </row>
    <row r="119" spans="1:37"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82"/>
      <c r="AJ119" s="82"/>
      <c r="AK119" s="7"/>
    </row>
    <row r="120" spans="1:37"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82"/>
      <c r="AJ120" s="82"/>
      <c r="AK120" s="7"/>
    </row>
    <row r="121" spans="1:37"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82"/>
      <c r="AJ121" s="82"/>
      <c r="AK121" s="7"/>
    </row>
    <row r="122" spans="1:37"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82"/>
      <c r="AJ122" s="82"/>
      <c r="AK122" s="7"/>
    </row>
    <row r="123" spans="1:37"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82"/>
      <c r="AJ123" s="82"/>
      <c r="AK123" s="7"/>
    </row>
    <row r="124" spans="1:37"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82"/>
      <c r="AJ124" s="82"/>
      <c r="AK124" s="7"/>
    </row>
    <row r="125" spans="1:37"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82"/>
      <c r="AJ125" s="82"/>
      <c r="AK125" s="7"/>
    </row>
    <row r="126" spans="1:37"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82"/>
      <c r="AJ126" s="82"/>
      <c r="AK126" s="7"/>
    </row>
    <row r="127" spans="1:37"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82"/>
      <c r="AJ127" s="82"/>
      <c r="AK127" s="7"/>
    </row>
    <row r="128" spans="1:37"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82"/>
      <c r="AJ128" s="82"/>
      <c r="AK128" s="7"/>
    </row>
    <row r="129" spans="1:37"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82"/>
      <c r="AJ129" s="82"/>
      <c r="AK129" s="7"/>
    </row>
    <row r="130" spans="1:37"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82"/>
      <c r="AJ130" s="82"/>
      <c r="AK130" s="7"/>
    </row>
    <row r="131" spans="1:37"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82"/>
      <c r="AJ131" s="82"/>
      <c r="AK131" s="7"/>
    </row>
    <row r="132" spans="1:37"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82"/>
      <c r="AJ132" s="82"/>
      <c r="AK132" s="7"/>
    </row>
    <row r="133" spans="1:37"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82"/>
      <c r="AJ133" s="82"/>
      <c r="AK133" s="7"/>
    </row>
    <row r="134" spans="1:37"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82"/>
      <c r="AJ134" s="82"/>
      <c r="AK134" s="7"/>
    </row>
    <row r="135" spans="1:37"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82"/>
      <c r="AJ135" s="82"/>
      <c r="AK135" s="7"/>
    </row>
    <row r="136" spans="1:37"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82"/>
      <c r="AJ136" s="82"/>
      <c r="AK136" s="7"/>
    </row>
    <row r="137" spans="1:37"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82"/>
      <c r="AJ137" s="82"/>
      <c r="AK137" s="7"/>
    </row>
    <row r="138" spans="1:37"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82"/>
      <c r="AJ138" s="82"/>
      <c r="AK138" s="7"/>
    </row>
    <row r="139" spans="1:37"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82"/>
      <c r="AJ139" s="82"/>
      <c r="AK139" s="7"/>
    </row>
    <row r="140" spans="1:37"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82"/>
      <c r="AJ140" s="82"/>
      <c r="AK140" s="7"/>
    </row>
    <row r="141" spans="1:37"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82"/>
      <c r="AJ141" s="82"/>
      <c r="AK141" s="7"/>
    </row>
    <row r="142" spans="1:37"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82"/>
      <c r="AJ142" s="82"/>
      <c r="AK142" s="7"/>
    </row>
    <row r="143" spans="1:37"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82"/>
      <c r="AJ143" s="82"/>
      <c r="AK143" s="7"/>
    </row>
    <row r="144" spans="1:37"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82"/>
      <c r="AJ144" s="82"/>
      <c r="AK144" s="7"/>
    </row>
    <row r="145" spans="1:37"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82"/>
      <c r="AJ145" s="82"/>
      <c r="AK145" s="7"/>
    </row>
    <row r="146" spans="1:37"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82"/>
      <c r="AJ146" s="82"/>
      <c r="AK146" s="7"/>
    </row>
    <row r="147" spans="1:37"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82"/>
      <c r="AJ147" s="82"/>
      <c r="AK147" s="7"/>
    </row>
    <row r="148" spans="1:37"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82"/>
      <c r="AJ148" s="82"/>
      <c r="AK148" s="7"/>
    </row>
    <row r="149" spans="1:37"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82"/>
      <c r="AJ149" s="82"/>
      <c r="AK149" s="7"/>
    </row>
    <row r="150" spans="1:37"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82"/>
      <c r="AJ150" s="82"/>
      <c r="AK150" s="7"/>
    </row>
    <row r="151" spans="1:37"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82"/>
      <c r="AJ151" s="82"/>
      <c r="AK151" s="7"/>
    </row>
    <row r="152" spans="1:37"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82"/>
      <c r="AJ152" s="82"/>
      <c r="AK152" s="7"/>
    </row>
    <row r="153" spans="1:37"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82"/>
      <c r="AJ153" s="82"/>
      <c r="AK153" s="7"/>
    </row>
    <row r="154" spans="1:37"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82"/>
      <c r="AJ154" s="82"/>
      <c r="AK154" s="7"/>
    </row>
    <row r="155" spans="1:37"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82"/>
      <c r="AJ155" s="82"/>
      <c r="AK155" s="7"/>
    </row>
    <row r="156" spans="1:37"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82"/>
      <c r="AJ156" s="82"/>
      <c r="AK156" s="7"/>
    </row>
    <row r="157" spans="1:37"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82"/>
      <c r="AJ157" s="82"/>
      <c r="AK157" s="7"/>
    </row>
    <row r="158" spans="1:37"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82"/>
      <c r="AJ158" s="82"/>
      <c r="AK158" s="7"/>
    </row>
    <row r="159" spans="1:37"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82"/>
      <c r="AJ159" s="82"/>
      <c r="AK159" s="7"/>
    </row>
    <row r="160" spans="1:37"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82"/>
      <c r="AJ160" s="82"/>
      <c r="AK160" s="7"/>
    </row>
    <row r="161" spans="1:37"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82"/>
      <c r="AJ161" s="82"/>
      <c r="AK161" s="7"/>
    </row>
    <row r="162" spans="1:37"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82"/>
      <c r="AJ162" s="82"/>
      <c r="AK162" s="7"/>
    </row>
    <row r="163" spans="1:37"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82"/>
      <c r="AJ163" s="82"/>
      <c r="AK163" s="7"/>
    </row>
    <row r="164" spans="1:37"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82"/>
      <c r="AJ164" s="82"/>
      <c r="AK164" s="7"/>
    </row>
    <row r="165" spans="1:37"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82"/>
      <c r="AJ165" s="82"/>
      <c r="AK165" s="7"/>
    </row>
    <row r="166" spans="1:37"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82"/>
      <c r="AJ166" s="82"/>
      <c r="AK166" s="7"/>
    </row>
    <row r="167" spans="1:37"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82"/>
      <c r="AJ167" s="82"/>
      <c r="AK167" s="7"/>
    </row>
    <row r="168" spans="1:37"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82"/>
      <c r="AJ168" s="82"/>
      <c r="AK168" s="7"/>
    </row>
    <row r="169" spans="1:37"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82"/>
      <c r="AJ169" s="82"/>
      <c r="AK169" s="7"/>
    </row>
    <row r="170" spans="1:37"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82"/>
      <c r="AJ170" s="82"/>
      <c r="AK170" s="7"/>
    </row>
    <row r="171" spans="1:37"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82"/>
      <c r="AJ171" s="82"/>
      <c r="AK171" s="7"/>
    </row>
    <row r="172" spans="1:37"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82"/>
      <c r="AJ172" s="82"/>
      <c r="AK172" s="7"/>
    </row>
    <row r="173" spans="1:37"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82"/>
      <c r="AJ173" s="82"/>
      <c r="AK173" s="7"/>
    </row>
    <row r="174" spans="1:37"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82"/>
      <c r="AJ174" s="82"/>
      <c r="AK174" s="7"/>
    </row>
    <row r="175" spans="1:37"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82"/>
      <c r="AJ175" s="82"/>
      <c r="AK175" s="7"/>
    </row>
    <row r="176" spans="1:37"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82"/>
      <c r="AJ176" s="82"/>
      <c r="AK176" s="7"/>
    </row>
    <row r="177" spans="1:37"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82"/>
      <c r="AJ177" s="82"/>
      <c r="AK177" s="7"/>
    </row>
    <row r="178" spans="1:37"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82"/>
      <c r="AJ178" s="82"/>
      <c r="AK178" s="7"/>
    </row>
    <row r="179" spans="1:37"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82"/>
      <c r="AJ179" s="82"/>
      <c r="AK179" s="7"/>
    </row>
    <row r="180" spans="1:37"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82"/>
      <c r="AJ180" s="82"/>
      <c r="AK180" s="7"/>
    </row>
    <row r="181" spans="1:37"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82"/>
      <c r="AJ181" s="82"/>
      <c r="AK181" s="7"/>
    </row>
    <row r="182" spans="1:37"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82"/>
      <c r="AJ182" s="82"/>
      <c r="AK182" s="7"/>
    </row>
    <row r="183" spans="1:37"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82"/>
      <c r="AJ183" s="82"/>
      <c r="AK183" s="7"/>
    </row>
    <row r="184" spans="1:37"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82"/>
      <c r="AJ184" s="82"/>
      <c r="AK184" s="7"/>
    </row>
    <row r="185" spans="1:37"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82"/>
      <c r="AJ185" s="82"/>
      <c r="AK185" s="7"/>
    </row>
    <row r="186" spans="1:37"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82"/>
      <c r="AJ186" s="82"/>
      <c r="AK186" s="7"/>
    </row>
    <row r="187" spans="1:37"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82"/>
      <c r="AJ187" s="82"/>
      <c r="AK187" s="7"/>
    </row>
    <row r="188" spans="1:37"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82"/>
      <c r="AJ188" s="82"/>
      <c r="AK188" s="7"/>
    </row>
    <row r="189" spans="1:37"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82"/>
      <c r="AJ189" s="82"/>
      <c r="AK189" s="7"/>
    </row>
    <row r="190" spans="1:37"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82"/>
      <c r="AJ190" s="82"/>
      <c r="AK190" s="7"/>
    </row>
    <row r="191" spans="1:37"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82"/>
      <c r="AJ191" s="82"/>
      <c r="AK191" s="7"/>
    </row>
    <row r="192" spans="1:37"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82"/>
      <c r="AJ192" s="82"/>
      <c r="AK192" s="7"/>
    </row>
    <row r="193" spans="1:37"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82"/>
      <c r="AJ193" s="82"/>
      <c r="AK193" s="7"/>
    </row>
    <row r="194" spans="1:37"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82"/>
      <c r="AJ194" s="82"/>
      <c r="AK194" s="7"/>
    </row>
    <row r="195" spans="1:37"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82"/>
      <c r="AJ195" s="82"/>
      <c r="AK195" s="7"/>
    </row>
    <row r="196" spans="1:37"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82"/>
      <c r="AJ196" s="82"/>
      <c r="AK196" s="7"/>
    </row>
    <row r="197" spans="1:37"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82"/>
      <c r="AJ197" s="82"/>
      <c r="AK197" s="7"/>
    </row>
    <row r="198" spans="1:37"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82"/>
      <c r="AJ198" s="82"/>
      <c r="AK198" s="7"/>
    </row>
    <row r="199" spans="1:37"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82"/>
      <c r="AJ199" s="82"/>
      <c r="AK199" s="7"/>
    </row>
    <row r="200" spans="1:37"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82"/>
      <c r="AJ200" s="82"/>
      <c r="AK200" s="7"/>
    </row>
    <row r="201" spans="1:37"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82"/>
      <c r="AJ201" s="82"/>
      <c r="AK201" s="7"/>
    </row>
    <row r="202" spans="1:37"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82"/>
      <c r="AJ202" s="82"/>
      <c r="AK202" s="7"/>
    </row>
    <row r="203" spans="1:37"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82"/>
      <c r="AJ203" s="82"/>
      <c r="AK203" s="7"/>
    </row>
    <row r="204" spans="1:37"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82"/>
      <c r="AJ204" s="82"/>
      <c r="AK204" s="7"/>
    </row>
    <row r="205" spans="1:37"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82"/>
      <c r="AJ205" s="82"/>
      <c r="AK205" s="7"/>
    </row>
    <row r="206" spans="1:37"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82"/>
      <c r="AJ206" s="82"/>
      <c r="AK206" s="7"/>
    </row>
    <row r="207" spans="1:37"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82"/>
      <c r="AJ207" s="82"/>
      <c r="AK207" s="7"/>
    </row>
    <row r="208" spans="1:37"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82"/>
      <c r="AJ208" s="82"/>
      <c r="AK208" s="7"/>
    </row>
    <row r="209" spans="1:37"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82"/>
      <c r="AJ209" s="82"/>
      <c r="AK209" s="7"/>
    </row>
    <row r="210" spans="1:37"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82"/>
      <c r="AJ210" s="82"/>
      <c r="AK210" s="7"/>
    </row>
    <row r="211" spans="1:37"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82"/>
      <c r="AJ211" s="82"/>
      <c r="AK211" s="7"/>
    </row>
    <row r="212" spans="1:37"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82"/>
      <c r="AJ212" s="82"/>
      <c r="AK212" s="7"/>
    </row>
    <row r="213" spans="1:37"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82"/>
      <c r="AJ213" s="82"/>
      <c r="AK213" s="7"/>
    </row>
    <row r="214" spans="1:37"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82"/>
      <c r="AJ214" s="82"/>
      <c r="AK214" s="7"/>
    </row>
    <row r="215" spans="1:37"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82"/>
      <c r="AJ215" s="82"/>
      <c r="AK215" s="7"/>
    </row>
    <row r="216" spans="1:37"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82"/>
      <c r="AJ216" s="82"/>
      <c r="AK216" s="7"/>
    </row>
    <row r="217" spans="1:37"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82"/>
      <c r="AJ217" s="82"/>
      <c r="AK217" s="7"/>
    </row>
    <row r="218" spans="1:37"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82"/>
      <c r="AJ218" s="82"/>
      <c r="AK218" s="7"/>
    </row>
    <row r="219" spans="1:37"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82"/>
      <c r="AJ219" s="82"/>
      <c r="AK219" s="7"/>
    </row>
    <row r="220" spans="1:37"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82"/>
      <c r="AJ220" s="82"/>
      <c r="AK220" s="7"/>
    </row>
    <row r="221" spans="1:37"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82"/>
      <c r="AJ221" s="82"/>
      <c r="AK221" s="7"/>
    </row>
    <row r="222" spans="1:37"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82"/>
      <c r="AJ222" s="82"/>
      <c r="AK222" s="7"/>
    </row>
    <row r="223" spans="1:37"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82"/>
      <c r="AJ223" s="82"/>
      <c r="AK223" s="7"/>
    </row>
    <row r="224" spans="1:37"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82"/>
      <c r="AJ224" s="82"/>
      <c r="AK224" s="7"/>
    </row>
    <row r="225" spans="1:37"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82"/>
      <c r="AJ225" s="82"/>
      <c r="AK225" s="7"/>
    </row>
    <row r="226" spans="1:37"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82"/>
      <c r="AJ226" s="82"/>
      <c r="AK226" s="7"/>
    </row>
    <row r="227" spans="1:37"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82"/>
      <c r="AJ227" s="82"/>
      <c r="AK227" s="7"/>
    </row>
    <row r="228" spans="1:37"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82"/>
      <c r="AJ228" s="82"/>
      <c r="AK228" s="7"/>
    </row>
    <row r="229" spans="1:37"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82"/>
      <c r="AJ229" s="82"/>
      <c r="AK229" s="7"/>
    </row>
    <row r="230" spans="1:37"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82"/>
      <c r="AJ230" s="82"/>
      <c r="AK230" s="7"/>
    </row>
    <row r="231" spans="1:37"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82"/>
      <c r="AJ231" s="82"/>
      <c r="AK231" s="7"/>
    </row>
    <row r="232" spans="1:37"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82"/>
      <c r="AJ232" s="82"/>
      <c r="AK232" s="7"/>
    </row>
    <row r="233" spans="1:37"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82"/>
      <c r="AJ233" s="82"/>
      <c r="AK233" s="7"/>
    </row>
    <row r="234" spans="1:37"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82"/>
      <c r="AJ234" s="82"/>
      <c r="AK234" s="7"/>
    </row>
    <row r="235" spans="1:37"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82"/>
      <c r="AJ235" s="82"/>
      <c r="AK235" s="7"/>
    </row>
    <row r="236" spans="1:37"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82"/>
      <c r="AJ236" s="82"/>
      <c r="AK236" s="7"/>
    </row>
    <row r="237" spans="1:37"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82"/>
      <c r="AJ237" s="82"/>
      <c r="AK237" s="7"/>
    </row>
    <row r="238" spans="1:37"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82"/>
      <c r="AJ238" s="82"/>
      <c r="AK238" s="7"/>
    </row>
    <row r="239" spans="1:37"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82"/>
      <c r="AJ239" s="82"/>
      <c r="AK239" s="7"/>
    </row>
    <row r="240" spans="1:37"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82"/>
      <c r="AJ240" s="82"/>
      <c r="AK240" s="7"/>
    </row>
    <row r="241" spans="1:37"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82"/>
      <c r="AJ241" s="82"/>
      <c r="AK241" s="7"/>
    </row>
    <row r="242" spans="1:37"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82"/>
      <c r="AJ242" s="82"/>
      <c r="AK242" s="7"/>
    </row>
    <row r="243" spans="1:37"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82"/>
      <c r="AJ243" s="82"/>
      <c r="AK243" s="7"/>
    </row>
    <row r="244" spans="1:37"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82"/>
      <c r="AJ244" s="82"/>
      <c r="AK244" s="7"/>
    </row>
    <row r="245" spans="1:37"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82"/>
      <c r="AJ245" s="82"/>
      <c r="AK245" s="7"/>
    </row>
    <row r="246" spans="1:37"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82"/>
      <c r="AJ246" s="82"/>
      <c r="AK246" s="7"/>
    </row>
    <row r="247" spans="1:37"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82"/>
      <c r="AJ247" s="82"/>
      <c r="AK247" s="7"/>
    </row>
    <row r="248" spans="1:37"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82"/>
      <c r="AJ248" s="82"/>
      <c r="AK248" s="7"/>
    </row>
    <row r="249" spans="1:37"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82"/>
      <c r="AJ249" s="82"/>
      <c r="AK249" s="7"/>
    </row>
    <row r="250" spans="1:37"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82"/>
      <c r="AJ250" s="82"/>
      <c r="AK250" s="7"/>
    </row>
    <row r="251" spans="1:37"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82"/>
      <c r="AJ251" s="82"/>
      <c r="AK251" s="7"/>
    </row>
    <row r="252" spans="1:37"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82"/>
      <c r="AJ252" s="82"/>
      <c r="AK252" s="7"/>
    </row>
    <row r="253" spans="1:37"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82"/>
      <c r="AJ253" s="82"/>
      <c r="AK253" s="7"/>
    </row>
    <row r="254" spans="1:37"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82"/>
      <c r="AJ254" s="82"/>
      <c r="AK254" s="7"/>
    </row>
    <row r="255" spans="1:37"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82"/>
      <c r="AJ255" s="82"/>
      <c r="AK255" s="7"/>
    </row>
    <row r="256" spans="1:37"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82"/>
      <c r="AJ256" s="82"/>
      <c r="AK256" s="7"/>
    </row>
    <row r="257" spans="1:37"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82"/>
      <c r="AJ257" s="82"/>
      <c r="AK257" s="7"/>
    </row>
    <row r="258" spans="1:37"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82"/>
      <c r="AJ258" s="82"/>
      <c r="AK258" s="7"/>
    </row>
    <row r="259" spans="1:37"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82"/>
      <c r="AJ259" s="82"/>
      <c r="AK259" s="7"/>
    </row>
    <row r="260" spans="1:37"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82"/>
      <c r="AJ260" s="82"/>
      <c r="AK260" s="7"/>
    </row>
    <row r="261" spans="1:37"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82"/>
      <c r="AJ261" s="82"/>
      <c r="AK261" s="7"/>
    </row>
    <row r="262" spans="1:37"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82"/>
      <c r="AJ262" s="82"/>
      <c r="AK262" s="7"/>
    </row>
    <row r="263" spans="1:37"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82"/>
      <c r="AJ263" s="82"/>
      <c r="AK263" s="7"/>
    </row>
    <row r="264" spans="1:37"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82"/>
      <c r="AJ264" s="82"/>
      <c r="AK264" s="7"/>
    </row>
    <row r="265" spans="1:37"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82"/>
      <c r="AJ265" s="82"/>
      <c r="AK265" s="7"/>
    </row>
    <row r="266" spans="1:37"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82"/>
      <c r="AJ266" s="82"/>
      <c r="AK266" s="7"/>
    </row>
    <row r="267" spans="1:37"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82"/>
      <c r="AJ267" s="82"/>
      <c r="AK267" s="7"/>
    </row>
    <row r="268" spans="1:37"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82"/>
      <c r="AJ268" s="82"/>
      <c r="AK268" s="7"/>
    </row>
    <row r="269" spans="1:37"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82"/>
      <c r="AJ269" s="82"/>
      <c r="AK269" s="7"/>
    </row>
    <row r="270" spans="1:37"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82"/>
      <c r="AJ270" s="82"/>
      <c r="AK270" s="7"/>
    </row>
    <row r="271" spans="1:37"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82"/>
      <c r="AJ271" s="82"/>
      <c r="AK271" s="7"/>
    </row>
    <row r="272" spans="1:37"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82"/>
      <c r="AJ272" s="82"/>
      <c r="AK272" s="7"/>
    </row>
    <row r="273" spans="1:37"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82"/>
      <c r="AJ273" s="82"/>
      <c r="AK273" s="7"/>
    </row>
    <row r="274" spans="1:37"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82"/>
      <c r="AJ274" s="82"/>
      <c r="AK274" s="7"/>
    </row>
    <row r="275" spans="1:37"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82"/>
      <c r="AJ275" s="82"/>
      <c r="AK275" s="7"/>
    </row>
    <row r="276" spans="1:37"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82"/>
      <c r="AJ276" s="82"/>
      <c r="AK276" s="7"/>
    </row>
    <row r="277" spans="1:37"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82"/>
      <c r="AJ277" s="82"/>
      <c r="AK277" s="7"/>
    </row>
    <row r="278" spans="1:37"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82"/>
      <c r="AJ278" s="82"/>
      <c r="AK278" s="7"/>
    </row>
    <row r="279" spans="1:37"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82"/>
      <c r="AJ279" s="82"/>
      <c r="AK279" s="7"/>
    </row>
  </sheetData>
  <mergeCells count="29">
    <mergeCell ref="AJ1:AK2"/>
    <mergeCell ref="AI5:AJ5"/>
    <mergeCell ref="AK5:AK6"/>
    <mergeCell ref="AE5:AH5"/>
    <mergeCell ref="B3:N3"/>
    <mergeCell ref="O3:AI3"/>
    <mergeCell ref="AJ3:AK3"/>
    <mergeCell ref="I5:I6"/>
    <mergeCell ref="M5:N5"/>
    <mergeCell ref="O5:O6"/>
    <mergeCell ref="P5:R5"/>
    <mergeCell ref="C5:D5"/>
    <mergeCell ref="E5:E6"/>
    <mergeCell ref="AA5:AD5"/>
    <mergeCell ref="A1:A2"/>
    <mergeCell ref="B1:AI2"/>
    <mergeCell ref="T5:U5"/>
    <mergeCell ref="V5:V6"/>
    <mergeCell ref="X5:Y5"/>
    <mergeCell ref="Z5:Z6"/>
    <mergeCell ref="A5:A6"/>
    <mergeCell ref="K5:L5"/>
    <mergeCell ref="B5:B6"/>
    <mergeCell ref="F5:F6"/>
    <mergeCell ref="G5:G6"/>
    <mergeCell ref="J5:J6"/>
    <mergeCell ref="H5:H6"/>
    <mergeCell ref="S5:S6"/>
    <mergeCell ref="W5:W6"/>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6" id="{660D04D4-6076-49C3-9779-62D0B7505C04}">
            <xm:f>OR(R13='C:\Users\Usuario\Downloads\[MAPA DE RIESGOS INSTITUCIONALES FPS AMBIENTALES (1).xlsx]Datos'!#REF!,R13='C:\Users\Usuario\Downloads\[MAPA DE RIESGOS INSTITUCIONALES FPS AMBIENTALES (1).xlsx]Datos'!#REF!)</xm:f>
            <x14:dxf>
              <fill>
                <patternFill>
                  <bgColor rgb="FFFF0000"/>
                </patternFill>
              </fill>
            </x14:dxf>
          </x14:cfRule>
          <x14:cfRule type="expression" priority="57" id="{3DADFD3D-B2B6-4B92-BBB2-9E3DD69CC85F}">
            <xm:f>OR(R13='C:\Users\Usuario\Downloads\[MAPA DE RIESGOS INSTITUCIONALES FPS AMBIENTALES (1).xlsx]Datos'!#REF!,R13='C:\Users\Usuario\Downloads\[MAPA DE RIESGOS INSTITUCIONALES FPS AMBIENTALES (1).xlsx]Datos'!#REF!)</xm:f>
            <x14:dxf>
              <fill>
                <patternFill>
                  <bgColor rgb="FFFFC000"/>
                </patternFill>
              </fill>
            </x14:dxf>
          </x14:cfRule>
          <x14:cfRule type="expression" priority="58" id="{C39766CC-E3FA-47CA-B0F9-44AA3899FF58}">
            <xm:f>OR(R13='C:\Users\Usuario\Downloads\[MAPA DE RIESGOS INSTITUCIONALES FPS AMBIENTALES (1).xlsx]Datos'!#REF!,R13='C:\Users\Usuario\Downloads\[MAPA DE RIESGOS INSTITUCIONALES FPS AMBIENTALES (1).xlsx]Datos'!#REF!)</xm:f>
            <x14:dxf>
              <fill>
                <patternFill>
                  <bgColor rgb="FFFFFF00"/>
                </patternFill>
              </fill>
            </x14:dxf>
          </x14:cfRule>
          <x14:cfRule type="expression" priority="59" id="{B64D483E-5FF0-4CE3-A692-66F18F45F66D}">
            <xm:f>OR(R13='C:\Users\Usuario\Downloads\[MAPA DE RIESGOS INSTITUCIONALES FPS AMBIENTALES (1).xlsx]Datos'!#REF!,R13='C:\Users\Usuario\Downloads\[MAPA DE RIESGOS INSTITUCIONALES FPS AMBIENTALES (1).xlsx]Datos'!#REF!)</xm:f>
            <x14:dxf>
              <fill>
                <patternFill>
                  <bgColor rgb="FF92D050"/>
                </patternFill>
              </fill>
            </x14:dxf>
          </x14:cfRule>
          <xm:sqref>R13</xm:sqref>
        </x14:conditionalFormatting>
        <x14:conditionalFormatting xmlns:xm="http://schemas.microsoft.com/office/excel/2006/main">
          <x14:cfRule type="expression" priority="60" id="{89A49811-CE84-4DBB-808F-FD655B9F0765}">
            <xm:f>OR(R7='C:\KAREN\CUENTA DE COBRO\RIESGOS\[MAPA INSTITUCIONAL DE RIESGOS CGID 21102022.xlsx]Datos'!#REF!,R7='C:\KAREN\CUENTA DE COBRO\RIESGOS\[MAPA INSTITUCIONAL DE RIESGOS CGID 21102022.xlsx]Datos'!#REF!)</xm:f>
            <x14:dxf>
              <fill>
                <patternFill>
                  <bgColor rgb="FFFF0000"/>
                </patternFill>
              </fill>
            </x14:dxf>
          </x14:cfRule>
          <x14:cfRule type="expression" priority="61" id="{1BBC9B2B-FA43-41A9-9EA3-EFBDF1C22C90}">
            <xm:f>OR(R7='C:\KAREN\CUENTA DE COBRO\RIESGOS\[MAPA INSTITUCIONAL DE RIESGOS CGID 21102022.xlsx]Datos'!#REF!,R7='C:\KAREN\CUENTA DE COBRO\RIESGOS\[MAPA INSTITUCIONAL DE RIESGOS CGID 21102022.xlsx]Datos'!#REF!)</xm:f>
            <x14:dxf>
              <fill>
                <patternFill>
                  <bgColor rgb="FFFFC000"/>
                </patternFill>
              </fill>
            </x14:dxf>
          </x14:cfRule>
          <x14:cfRule type="expression" priority="62" id="{85ED2FB6-F394-4208-88A4-7C118E858F66}">
            <xm:f>OR(R7='C:\KAREN\CUENTA DE COBRO\RIESGOS\[MAPA INSTITUCIONAL DE RIESGOS CGID 21102022.xlsx]Datos'!#REF!,R7='C:\KAREN\CUENTA DE COBRO\RIESGOS\[MAPA INSTITUCIONAL DE RIESGOS CGID 21102022.xlsx]Datos'!#REF!)</xm:f>
            <x14:dxf>
              <fill>
                <patternFill>
                  <bgColor rgb="FFFFFF00"/>
                </patternFill>
              </fill>
            </x14:dxf>
          </x14:cfRule>
          <x14:cfRule type="expression" priority="63" id="{C0FA9E10-2156-460B-9213-4C405226BAE7}">
            <xm:f>OR(R7='C:\KAREN\CUENTA DE COBRO\RIESGOS\[MAPA INSTITUCIONAL DE RIESGOS CGID 21102022.xlsx]Datos'!#REF!,R7='C:\KAREN\CUENTA DE COBRO\RIESGOS\[MAPA INSTITUCIONAL DE RIESGOS CGID 21102022.xlsx]Datos'!#REF!)</xm:f>
            <x14:dxf>
              <fill>
                <patternFill>
                  <bgColor rgb="FF92D050"/>
                </patternFill>
              </fill>
            </x14:dxf>
          </x14:cfRule>
          <xm:sqref>R7:R11 R23:R34 R22:S22 R14:R21</xm:sqref>
        </x14:conditionalFormatting>
        <x14:conditionalFormatting xmlns:xm="http://schemas.microsoft.com/office/excel/2006/main">
          <x14:cfRule type="cellIs" priority="53" operator="equal" id="{81B47CDE-6E9A-4152-8F5A-C85907D8B5BE}">
            <xm:f>'C:\KAREN\CUENTA DE COBRO\RIESGOS\[MAPA INSTITUCIONAL DE RIESGOS CGID 21102022.xlsx]Datos'!#REF!</xm:f>
            <x14:dxf>
              <fill>
                <patternFill>
                  <bgColor rgb="FFFF0000"/>
                </patternFill>
              </fill>
            </x14:dxf>
          </x14:cfRule>
          <x14:cfRule type="cellIs" priority="54" operator="equal" id="{FE11FAA8-6DB4-4CFF-9440-84534FA306D4}">
            <xm:f>'C:\KAREN\CUENTA DE COBRO\RIESGOS\[MAPA INSTITUCIONAL DE RIESGOS CGID 21102022.xlsx]Datos'!#REF!</xm:f>
            <x14:dxf>
              <fill>
                <patternFill>
                  <bgColor rgb="FFFFFF00"/>
                </patternFill>
              </fill>
            </x14:dxf>
          </x14:cfRule>
          <x14:cfRule type="cellIs" priority="55" operator="equal" id="{F0F592E9-7D1F-404F-80B1-CD3ABA0484F6}">
            <xm:f>'C:\KAREN\CUENTA DE COBRO\RIESGOS\[MAPA INSTITUCIONAL DE RIESGOS CGID 21102022.xlsx]Datos'!#REF!</xm:f>
            <x14:dxf>
              <fill>
                <patternFill>
                  <bgColor rgb="FF92D050"/>
                </patternFill>
              </fill>
            </x14:dxf>
          </x14:cfRule>
          <xm:sqref>W7:W11 W23:W34 W13:W21</xm:sqref>
        </x14:conditionalFormatting>
        <x14:conditionalFormatting xmlns:xm="http://schemas.microsoft.com/office/excel/2006/main">
          <x14:cfRule type="expression" priority="1" id="{B6D738F9-0153-479F-B079-CDE6B8439792}">
            <xm:f>OR(AD22='C:\KAREN\CUENTA DE COBRO\RIESGOS\[MAPA INSTITUCIONAL DE RIESGOS CGID 21102022.xlsx]Datos'!#REF!,AD22='C:\KAREN\CUENTA DE COBRO\RIESGOS\[MAPA INSTITUCIONAL DE RIESGOS CGID 21102022.xlsx]Datos'!#REF!)</xm:f>
            <x14:dxf>
              <fill>
                <patternFill>
                  <bgColor rgb="FF92D050"/>
                </patternFill>
              </fill>
            </x14:dxf>
          </x14:cfRule>
          <x14:cfRule type="expression" priority="2" id="{F5A5B070-11C3-49F1-B89A-88DFC01AC2DA}">
            <xm:f>OR(AD22='C:\KAREN\CUENTA DE COBRO\RIESGOS\[MAPA INSTITUCIONAL DE RIESGOS CGID 21102022.xlsx]Datos'!#REF!,AD22='C:\KAREN\CUENTA DE COBRO\RIESGOS\[MAPA INSTITUCIONAL DE RIESGOS CGID 21102022.xlsx]Datos'!#REF!)</xm:f>
            <x14:dxf>
              <fill>
                <patternFill>
                  <bgColor rgb="FFFFFF00"/>
                </patternFill>
              </fill>
            </x14:dxf>
          </x14:cfRule>
          <x14:cfRule type="expression" priority="3" id="{7DBACFEA-985C-4297-B6AB-4B8B47D1703B}">
            <xm:f>OR(AD22='C:\KAREN\CUENTA DE COBRO\RIESGOS\[MAPA INSTITUCIONAL DE RIESGOS CGID 21102022.xlsx]Datos'!#REF!,AD22='C:\KAREN\CUENTA DE COBRO\RIESGOS\[MAPA INSTITUCIONAL DE RIESGOS CGID 21102022.xlsx]Datos'!#REF!)</xm:f>
            <x14:dxf>
              <fill>
                <patternFill>
                  <bgColor rgb="FFFFC000"/>
                </patternFill>
              </fill>
            </x14:dxf>
          </x14:cfRule>
          <x14:cfRule type="expression" priority="4" id="{7129D321-A079-467C-BF25-FEE016C644F7}">
            <xm:f>OR(AD22='C:\KAREN\CUENTA DE COBRO\RIESGOS\[MAPA INSTITUCIONAL DE RIESGOS CGID 21102022.xlsx]Datos'!#REF!,AD22='C:\KAREN\CUENTA DE COBRO\RIESGOS\[MAPA INSTITUCIONAL DE RIESGOS CGID 21102022.xlsx]Datos'!#REF!)</xm:f>
            <x14:dxf>
              <fill>
                <patternFill>
                  <bgColor rgb="FFFF0000"/>
                </patternFill>
              </fill>
            </x14:dxf>
          </x14:cfRule>
          <xm:sqref>AD22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40" zoomScaleNormal="40" workbookViewId="0">
      <selection activeCell="N29" sqref="N29"/>
    </sheetView>
  </sheetViews>
  <sheetFormatPr baseColWidth="10" defaultRowHeight="15" x14ac:dyDescent="0.25"/>
  <cols>
    <col min="1" max="2" width="22.42578125" customWidth="1"/>
    <col min="3" max="3" width="43.140625" customWidth="1"/>
    <col min="4" max="5" width="23.5703125" customWidth="1"/>
    <col min="6" max="6" width="21.85546875" customWidth="1"/>
    <col min="7" max="12" width="16.42578125" customWidth="1"/>
    <col min="13" max="13" width="17.28515625" customWidth="1"/>
    <col min="14" max="14" width="28.42578125" customWidth="1"/>
  </cols>
  <sheetData>
    <row r="1" spans="1:14" ht="45" customHeight="1" x14ac:dyDescent="0.25">
      <c r="A1" s="121"/>
      <c r="B1" s="123"/>
      <c r="C1" s="121" t="s">
        <v>47</v>
      </c>
      <c r="D1" s="122"/>
      <c r="E1" s="122"/>
      <c r="F1" s="122"/>
      <c r="G1" s="122"/>
      <c r="H1" s="122"/>
      <c r="I1" s="122"/>
      <c r="J1" s="122"/>
      <c r="K1" s="122"/>
      <c r="L1" s="123"/>
      <c r="M1" s="1" t="s">
        <v>44</v>
      </c>
      <c r="N1" s="15"/>
    </row>
    <row r="2" spans="1:14" ht="62.25" customHeight="1" x14ac:dyDescent="0.25">
      <c r="A2" s="124"/>
      <c r="B2" s="126"/>
      <c r="C2" s="124"/>
      <c r="D2" s="125"/>
      <c r="E2" s="125"/>
      <c r="F2" s="125"/>
      <c r="G2" s="125"/>
      <c r="H2" s="125"/>
      <c r="I2" s="125"/>
      <c r="J2" s="125"/>
      <c r="K2" s="125"/>
      <c r="L2" s="126"/>
      <c r="M2" s="1" t="s">
        <v>45</v>
      </c>
      <c r="N2" s="15"/>
    </row>
    <row r="3" spans="1:14" ht="1.5" customHeight="1" x14ac:dyDescent="0.25">
      <c r="A3" s="16"/>
      <c r="B3" s="16"/>
      <c r="C3" s="16"/>
      <c r="D3" s="16"/>
      <c r="E3" s="16"/>
      <c r="F3" s="16"/>
      <c r="G3" s="16"/>
      <c r="H3" s="16"/>
      <c r="I3" s="16"/>
      <c r="J3" s="16"/>
      <c r="K3" s="16"/>
      <c r="L3" s="16"/>
      <c r="M3" s="7"/>
      <c r="N3" s="7"/>
    </row>
    <row r="4" spans="1:14" ht="60" customHeight="1" x14ac:dyDescent="0.25">
      <c r="A4" s="131" t="s">
        <v>1</v>
      </c>
      <c r="B4" s="131" t="s">
        <v>35</v>
      </c>
      <c r="C4" s="131" t="s">
        <v>36</v>
      </c>
      <c r="D4" s="131" t="s">
        <v>37</v>
      </c>
      <c r="E4" s="131" t="s">
        <v>46</v>
      </c>
      <c r="F4" s="131" t="s">
        <v>38</v>
      </c>
      <c r="G4" s="131" t="s">
        <v>39</v>
      </c>
      <c r="H4" s="131" t="s">
        <v>40</v>
      </c>
      <c r="I4" s="131" t="s">
        <v>41</v>
      </c>
      <c r="J4" s="131" t="s">
        <v>42</v>
      </c>
      <c r="K4" s="133" t="s">
        <v>381</v>
      </c>
      <c r="L4" s="127" t="s">
        <v>43</v>
      </c>
      <c r="M4" s="128"/>
      <c r="N4" s="129" t="s">
        <v>27</v>
      </c>
    </row>
    <row r="5" spans="1:14" ht="33.75" x14ac:dyDescent="0.25">
      <c r="A5" s="132"/>
      <c r="B5" s="132"/>
      <c r="C5" s="132"/>
      <c r="D5" s="132"/>
      <c r="E5" s="132"/>
      <c r="F5" s="132"/>
      <c r="G5" s="132"/>
      <c r="H5" s="132"/>
      <c r="I5" s="132"/>
      <c r="J5" s="132"/>
      <c r="K5" s="134"/>
      <c r="L5" s="11" t="s">
        <v>28</v>
      </c>
      <c r="M5" s="11" t="s">
        <v>29</v>
      </c>
      <c r="N5" s="130"/>
    </row>
    <row r="6" spans="1:14" ht="90" x14ac:dyDescent="0.25">
      <c r="A6" s="57">
        <v>1</v>
      </c>
      <c r="B6" s="58" t="s">
        <v>291</v>
      </c>
      <c r="C6" s="58" t="s">
        <v>292</v>
      </c>
      <c r="D6" s="57" t="s">
        <v>293</v>
      </c>
      <c r="E6" s="58" t="s">
        <v>294</v>
      </c>
      <c r="F6" s="58" t="s">
        <v>295</v>
      </c>
      <c r="G6" s="58" t="s">
        <v>296</v>
      </c>
      <c r="H6" s="57" t="s">
        <v>297</v>
      </c>
      <c r="I6" s="59">
        <v>44593</v>
      </c>
      <c r="J6" s="59">
        <v>44926</v>
      </c>
      <c r="K6" s="58" t="s">
        <v>298</v>
      </c>
      <c r="L6" s="58"/>
      <c r="M6" s="7"/>
      <c r="N6" s="7"/>
    </row>
    <row r="7" spans="1:14" ht="105" x14ac:dyDescent="0.25">
      <c r="A7" s="57">
        <v>2</v>
      </c>
      <c r="B7" s="58" t="s">
        <v>299</v>
      </c>
      <c r="C7" s="60" t="s">
        <v>300</v>
      </c>
      <c r="D7" s="57" t="s">
        <v>293</v>
      </c>
      <c r="E7" s="58" t="s">
        <v>294</v>
      </c>
      <c r="F7" s="58" t="s">
        <v>301</v>
      </c>
      <c r="G7" s="57" t="s">
        <v>302</v>
      </c>
      <c r="H7" s="57" t="s">
        <v>297</v>
      </c>
      <c r="I7" s="59">
        <v>44593</v>
      </c>
      <c r="J7" s="59">
        <v>44926</v>
      </c>
      <c r="K7" s="58" t="s">
        <v>298</v>
      </c>
      <c r="L7" s="58"/>
      <c r="M7" s="7"/>
      <c r="N7" s="7"/>
    </row>
    <row r="8" spans="1:14" ht="105" x14ac:dyDescent="0.25">
      <c r="A8" s="57">
        <v>3</v>
      </c>
      <c r="B8" s="58" t="s">
        <v>303</v>
      </c>
      <c r="C8" s="58" t="s">
        <v>304</v>
      </c>
      <c r="D8" s="57" t="s">
        <v>293</v>
      </c>
      <c r="E8" s="58" t="s">
        <v>294</v>
      </c>
      <c r="F8" s="58" t="s">
        <v>305</v>
      </c>
      <c r="G8" s="58" t="s">
        <v>306</v>
      </c>
      <c r="H8" s="58" t="s">
        <v>291</v>
      </c>
      <c r="I8" s="59">
        <v>44593</v>
      </c>
      <c r="J8" s="59">
        <v>44926</v>
      </c>
      <c r="K8" s="58" t="s">
        <v>298</v>
      </c>
      <c r="L8" s="58"/>
      <c r="M8" s="7"/>
      <c r="N8" s="7"/>
    </row>
    <row r="9" spans="1:14" ht="300" x14ac:dyDescent="0.25">
      <c r="A9" s="57">
        <v>4</v>
      </c>
      <c r="B9" s="58" t="s">
        <v>307</v>
      </c>
      <c r="C9" s="58" t="s">
        <v>308</v>
      </c>
      <c r="D9" s="57" t="s">
        <v>293</v>
      </c>
      <c r="E9" s="58" t="s">
        <v>294</v>
      </c>
      <c r="F9" s="58" t="s">
        <v>309</v>
      </c>
      <c r="G9" s="58" t="s">
        <v>310</v>
      </c>
      <c r="H9" s="58" t="s">
        <v>311</v>
      </c>
      <c r="I9" s="59">
        <v>44593</v>
      </c>
      <c r="J9" s="59">
        <v>44926</v>
      </c>
      <c r="K9" s="58" t="s">
        <v>298</v>
      </c>
      <c r="L9" s="58"/>
      <c r="M9" s="7"/>
      <c r="N9" s="7"/>
    </row>
    <row r="10" spans="1:14" ht="135" x14ac:dyDescent="0.25">
      <c r="A10" s="58">
        <v>5</v>
      </c>
      <c r="B10" s="58" t="s">
        <v>312</v>
      </c>
      <c r="C10" s="58" t="s">
        <v>313</v>
      </c>
      <c r="D10" s="57" t="s">
        <v>293</v>
      </c>
      <c r="E10" s="58" t="s">
        <v>294</v>
      </c>
      <c r="F10" s="58" t="s">
        <v>314</v>
      </c>
      <c r="G10" s="58" t="s">
        <v>315</v>
      </c>
      <c r="H10" s="58" t="s">
        <v>312</v>
      </c>
      <c r="I10" s="59">
        <v>44593</v>
      </c>
      <c r="J10" s="59">
        <v>44926</v>
      </c>
      <c r="K10" s="58" t="s">
        <v>298</v>
      </c>
      <c r="L10" s="58"/>
      <c r="M10" s="7"/>
      <c r="N10" s="7"/>
    </row>
    <row r="11" spans="1:14" ht="135" x14ac:dyDescent="0.25">
      <c r="A11" s="58">
        <v>6</v>
      </c>
      <c r="B11" s="58" t="s">
        <v>297</v>
      </c>
      <c r="C11" s="58" t="s">
        <v>316</v>
      </c>
      <c r="D11" s="57" t="s">
        <v>293</v>
      </c>
      <c r="E11" s="58" t="s">
        <v>294</v>
      </c>
      <c r="F11" s="58" t="s">
        <v>317</v>
      </c>
      <c r="G11" s="58" t="s">
        <v>318</v>
      </c>
      <c r="H11" s="58" t="s">
        <v>297</v>
      </c>
      <c r="I11" s="59">
        <v>44593</v>
      </c>
      <c r="J11" s="59">
        <v>44926</v>
      </c>
      <c r="K11" s="58" t="s">
        <v>298</v>
      </c>
      <c r="L11" s="58"/>
      <c r="M11" s="7"/>
      <c r="N11" s="7"/>
    </row>
    <row r="12" spans="1:14" ht="150" x14ac:dyDescent="0.25">
      <c r="A12" s="58">
        <v>7</v>
      </c>
      <c r="B12" s="58" t="s">
        <v>307</v>
      </c>
      <c r="C12" s="58" t="s">
        <v>319</v>
      </c>
      <c r="D12" s="57" t="s">
        <v>293</v>
      </c>
      <c r="E12" s="58" t="s">
        <v>294</v>
      </c>
      <c r="F12" s="58" t="s">
        <v>320</v>
      </c>
      <c r="G12" s="58" t="s">
        <v>321</v>
      </c>
      <c r="H12" s="58" t="s">
        <v>307</v>
      </c>
      <c r="I12" s="59">
        <v>44593</v>
      </c>
      <c r="J12" s="59">
        <v>44926</v>
      </c>
      <c r="K12" s="58" t="s">
        <v>322</v>
      </c>
      <c r="L12" s="58"/>
      <c r="M12" s="7"/>
      <c r="N12" s="7"/>
    </row>
    <row r="13" spans="1:14" ht="99.75" x14ac:dyDescent="0.25">
      <c r="A13" s="61">
        <v>8</v>
      </c>
      <c r="B13" s="62" t="s">
        <v>323</v>
      </c>
      <c r="C13" s="62" t="s">
        <v>324</v>
      </c>
      <c r="D13" s="61" t="s">
        <v>293</v>
      </c>
      <c r="E13" s="62" t="s">
        <v>325</v>
      </c>
      <c r="F13" s="63" t="s">
        <v>326</v>
      </c>
      <c r="G13" s="62" t="s">
        <v>327</v>
      </c>
      <c r="H13" s="63" t="s">
        <v>328</v>
      </c>
      <c r="I13" s="64">
        <v>44593</v>
      </c>
      <c r="J13" s="65">
        <v>44895</v>
      </c>
      <c r="K13" s="61" t="s">
        <v>329</v>
      </c>
      <c r="L13" s="61"/>
      <c r="M13" s="7"/>
      <c r="N13" s="7"/>
    </row>
    <row r="14" spans="1:14" ht="99.75" x14ac:dyDescent="0.25">
      <c r="A14" s="61">
        <v>9</v>
      </c>
      <c r="B14" s="62" t="s">
        <v>323</v>
      </c>
      <c r="C14" s="62" t="s">
        <v>324</v>
      </c>
      <c r="D14" s="61" t="s">
        <v>293</v>
      </c>
      <c r="E14" s="62" t="s">
        <v>325</v>
      </c>
      <c r="F14" s="63" t="s">
        <v>330</v>
      </c>
      <c r="G14" s="62" t="s">
        <v>331</v>
      </c>
      <c r="H14" s="63" t="s">
        <v>328</v>
      </c>
      <c r="I14" s="64">
        <v>44593</v>
      </c>
      <c r="J14" s="65">
        <v>44895</v>
      </c>
      <c r="K14" s="61" t="s">
        <v>329</v>
      </c>
      <c r="L14" s="61"/>
      <c r="M14" s="7"/>
      <c r="N14" s="7"/>
    </row>
    <row r="15" spans="1:14" ht="71.25" x14ac:dyDescent="0.25">
      <c r="A15" s="61">
        <v>10</v>
      </c>
      <c r="B15" s="62" t="s">
        <v>323</v>
      </c>
      <c r="C15" s="62" t="s">
        <v>324</v>
      </c>
      <c r="D15" s="61" t="s">
        <v>293</v>
      </c>
      <c r="E15" s="62" t="s">
        <v>325</v>
      </c>
      <c r="F15" s="63" t="s">
        <v>332</v>
      </c>
      <c r="G15" s="62" t="s">
        <v>333</v>
      </c>
      <c r="H15" s="63" t="s">
        <v>334</v>
      </c>
      <c r="I15" s="66">
        <v>44562</v>
      </c>
      <c r="J15" s="65">
        <v>44926</v>
      </c>
      <c r="K15" s="61" t="s">
        <v>329</v>
      </c>
      <c r="L15" s="61"/>
      <c r="M15" s="7"/>
      <c r="N15" s="7"/>
    </row>
    <row r="16" spans="1:14" ht="114" x14ac:dyDescent="0.25">
      <c r="A16" s="61">
        <v>11</v>
      </c>
      <c r="B16" s="62" t="s">
        <v>323</v>
      </c>
      <c r="C16" s="62" t="s">
        <v>324</v>
      </c>
      <c r="D16" s="61" t="s">
        <v>293</v>
      </c>
      <c r="E16" s="62" t="s">
        <v>325</v>
      </c>
      <c r="F16" s="63" t="s">
        <v>335</v>
      </c>
      <c r="G16" s="62" t="s">
        <v>336</v>
      </c>
      <c r="H16" s="63" t="s">
        <v>337</v>
      </c>
      <c r="I16" s="66">
        <v>44593</v>
      </c>
      <c r="J16" s="65">
        <v>44910</v>
      </c>
      <c r="K16" s="61" t="s">
        <v>329</v>
      </c>
      <c r="L16" s="61"/>
      <c r="M16" s="7"/>
      <c r="N16" s="7"/>
    </row>
    <row r="17" spans="1:14" ht="120" x14ac:dyDescent="0.25">
      <c r="A17" s="61">
        <v>12</v>
      </c>
      <c r="B17" s="62" t="s">
        <v>323</v>
      </c>
      <c r="C17" s="67" t="s">
        <v>338</v>
      </c>
      <c r="D17" s="61" t="s">
        <v>293</v>
      </c>
      <c r="E17" s="62" t="s">
        <v>325</v>
      </c>
      <c r="F17" s="62" t="s">
        <v>339</v>
      </c>
      <c r="G17" s="62" t="s">
        <v>340</v>
      </c>
      <c r="H17" s="68" t="s">
        <v>341</v>
      </c>
      <c r="I17" s="69">
        <v>44413</v>
      </c>
      <c r="J17" s="69">
        <v>44483</v>
      </c>
      <c r="K17" s="62" t="s">
        <v>342</v>
      </c>
      <c r="L17" s="62"/>
      <c r="M17" s="7"/>
      <c r="N17" s="7"/>
    </row>
    <row r="18" spans="1:14" ht="115.5" x14ac:dyDescent="0.25">
      <c r="A18" s="61">
        <v>13</v>
      </c>
      <c r="B18" s="62" t="s">
        <v>323</v>
      </c>
      <c r="C18" s="67" t="s">
        <v>338</v>
      </c>
      <c r="D18" s="61" t="s">
        <v>293</v>
      </c>
      <c r="E18" s="62" t="s">
        <v>325</v>
      </c>
      <c r="F18" s="70" t="s">
        <v>343</v>
      </c>
      <c r="G18" s="62" t="s">
        <v>344</v>
      </c>
      <c r="H18" s="68" t="s">
        <v>345</v>
      </c>
      <c r="I18" s="64">
        <v>44593</v>
      </c>
      <c r="J18" s="65">
        <v>44895</v>
      </c>
      <c r="K18" s="61" t="s">
        <v>329</v>
      </c>
      <c r="L18" s="61"/>
      <c r="M18" s="7"/>
      <c r="N18" s="7"/>
    </row>
    <row r="19" spans="1:14" ht="115.5" x14ac:dyDescent="0.25">
      <c r="A19" s="61">
        <v>14</v>
      </c>
      <c r="B19" s="62" t="s">
        <v>323</v>
      </c>
      <c r="C19" s="67" t="s">
        <v>338</v>
      </c>
      <c r="D19" s="61" t="s">
        <v>293</v>
      </c>
      <c r="E19" s="62" t="s">
        <v>325</v>
      </c>
      <c r="F19" s="70" t="s">
        <v>346</v>
      </c>
      <c r="G19" s="62" t="s">
        <v>347</v>
      </c>
      <c r="H19" s="68" t="s">
        <v>345</v>
      </c>
      <c r="I19" s="64">
        <v>44593</v>
      </c>
      <c r="J19" s="65">
        <v>44895</v>
      </c>
      <c r="K19" s="61" t="s">
        <v>329</v>
      </c>
      <c r="L19" s="61"/>
      <c r="M19" s="7"/>
      <c r="N19" s="7"/>
    </row>
    <row r="20" spans="1:14" ht="150" x14ac:dyDescent="0.25">
      <c r="A20" s="61">
        <v>15</v>
      </c>
      <c r="B20" s="62" t="s">
        <v>323</v>
      </c>
      <c r="C20" s="67" t="s">
        <v>338</v>
      </c>
      <c r="D20" s="61" t="s">
        <v>293</v>
      </c>
      <c r="E20" s="62" t="s">
        <v>325</v>
      </c>
      <c r="F20" s="71" t="s">
        <v>348</v>
      </c>
      <c r="G20" s="62" t="s">
        <v>349</v>
      </c>
      <c r="H20" s="68" t="s">
        <v>341</v>
      </c>
      <c r="I20" s="69">
        <v>44413</v>
      </c>
      <c r="J20" s="69">
        <v>44925</v>
      </c>
      <c r="K20" s="62" t="s">
        <v>342</v>
      </c>
      <c r="L20" s="62"/>
      <c r="M20" s="7"/>
      <c r="N20" s="7"/>
    </row>
    <row r="21" spans="1:14" ht="135" x14ac:dyDescent="0.25">
      <c r="A21" s="61">
        <v>16</v>
      </c>
      <c r="B21" s="62" t="s">
        <v>323</v>
      </c>
      <c r="C21" s="67" t="s">
        <v>338</v>
      </c>
      <c r="D21" s="61" t="s">
        <v>293</v>
      </c>
      <c r="E21" s="62" t="s">
        <v>325</v>
      </c>
      <c r="F21" s="71" t="s">
        <v>350</v>
      </c>
      <c r="G21" s="62" t="s">
        <v>351</v>
      </c>
      <c r="H21" s="68" t="s">
        <v>341</v>
      </c>
      <c r="I21" s="69">
        <v>44413</v>
      </c>
      <c r="J21" s="69">
        <v>44925</v>
      </c>
      <c r="K21" s="61" t="s">
        <v>329</v>
      </c>
      <c r="L21" s="61"/>
      <c r="M21" s="7"/>
      <c r="N21" s="7"/>
    </row>
    <row r="22" spans="1:14" ht="114" x14ac:dyDescent="0.25">
      <c r="A22" s="61">
        <v>17</v>
      </c>
      <c r="B22" s="62" t="s">
        <v>323</v>
      </c>
      <c r="C22" s="72" t="s">
        <v>352</v>
      </c>
      <c r="D22" s="61" t="s">
        <v>293</v>
      </c>
      <c r="E22" s="62" t="s">
        <v>325</v>
      </c>
      <c r="F22" s="63" t="s">
        <v>353</v>
      </c>
      <c r="G22" s="62" t="s">
        <v>354</v>
      </c>
      <c r="H22" s="68" t="s">
        <v>345</v>
      </c>
      <c r="I22" s="64">
        <v>44593</v>
      </c>
      <c r="J22" s="65">
        <v>44895</v>
      </c>
      <c r="K22" s="61" t="s">
        <v>329</v>
      </c>
      <c r="L22" s="61"/>
      <c r="M22" s="7"/>
      <c r="N22" s="7"/>
    </row>
    <row r="23" spans="1:14" ht="105" x14ac:dyDescent="0.25">
      <c r="A23" s="61">
        <v>18</v>
      </c>
      <c r="B23" s="62" t="s">
        <v>323</v>
      </c>
      <c r="C23" s="72" t="s">
        <v>352</v>
      </c>
      <c r="D23" s="61" t="s">
        <v>293</v>
      </c>
      <c r="E23" s="62" t="s">
        <v>325</v>
      </c>
      <c r="F23" s="73" t="s">
        <v>355</v>
      </c>
      <c r="G23" s="62" t="s">
        <v>356</v>
      </c>
      <c r="H23" s="68" t="s">
        <v>341</v>
      </c>
      <c r="I23" s="64">
        <v>44593</v>
      </c>
      <c r="J23" s="65">
        <v>44895</v>
      </c>
      <c r="K23" s="61" t="s">
        <v>329</v>
      </c>
      <c r="L23" s="61"/>
      <c r="M23" s="7"/>
      <c r="N23" s="7"/>
    </row>
    <row r="24" spans="1:14" ht="114" x14ac:dyDescent="0.25">
      <c r="A24" s="61">
        <v>19</v>
      </c>
      <c r="B24" s="62" t="s">
        <v>323</v>
      </c>
      <c r="C24" s="72" t="s">
        <v>352</v>
      </c>
      <c r="D24" s="61" t="s">
        <v>293</v>
      </c>
      <c r="E24" s="62" t="s">
        <v>325</v>
      </c>
      <c r="F24" s="63" t="s">
        <v>357</v>
      </c>
      <c r="G24" s="62" t="s">
        <v>358</v>
      </c>
      <c r="H24" s="68" t="s">
        <v>359</v>
      </c>
      <c r="I24" s="66">
        <v>44562</v>
      </c>
      <c r="J24" s="65">
        <v>44895</v>
      </c>
      <c r="K24" s="61" t="s">
        <v>329</v>
      </c>
      <c r="L24" s="61"/>
      <c r="M24" s="7"/>
      <c r="N24" s="7"/>
    </row>
    <row r="25" spans="1:14" ht="114" x14ac:dyDescent="0.25">
      <c r="A25" s="61">
        <v>20</v>
      </c>
      <c r="B25" s="62" t="s">
        <v>323</v>
      </c>
      <c r="C25" s="72" t="s">
        <v>352</v>
      </c>
      <c r="D25" s="61" t="s">
        <v>293</v>
      </c>
      <c r="E25" s="62" t="s">
        <v>325</v>
      </c>
      <c r="F25" s="63" t="s">
        <v>360</v>
      </c>
      <c r="G25" s="62" t="s">
        <v>361</v>
      </c>
      <c r="H25" s="68" t="s">
        <v>341</v>
      </c>
      <c r="I25" s="64">
        <v>44593</v>
      </c>
      <c r="J25" s="65">
        <v>44895</v>
      </c>
      <c r="K25" s="61" t="s">
        <v>329</v>
      </c>
      <c r="L25" s="61"/>
      <c r="M25" s="7"/>
      <c r="N25" s="7"/>
    </row>
    <row r="26" spans="1:14" ht="99.75" x14ac:dyDescent="0.25">
      <c r="A26" s="61">
        <v>21</v>
      </c>
      <c r="B26" s="62" t="s">
        <v>323</v>
      </c>
      <c r="C26" s="72" t="s">
        <v>352</v>
      </c>
      <c r="D26" s="61" t="s">
        <v>293</v>
      </c>
      <c r="E26" s="62" t="s">
        <v>325</v>
      </c>
      <c r="F26" s="63" t="s">
        <v>362</v>
      </c>
      <c r="G26" s="62" t="s">
        <v>363</v>
      </c>
      <c r="H26" s="68" t="s">
        <v>341</v>
      </c>
      <c r="I26" s="66">
        <v>44562</v>
      </c>
      <c r="J26" s="65">
        <v>44895</v>
      </c>
      <c r="K26" s="61" t="s">
        <v>329</v>
      </c>
      <c r="L26" s="61"/>
      <c r="M26" s="7"/>
      <c r="N26" s="7"/>
    </row>
    <row r="27" spans="1:14" ht="114" x14ac:dyDescent="0.25">
      <c r="A27" s="61">
        <v>22</v>
      </c>
      <c r="B27" s="62" t="s">
        <v>323</v>
      </c>
      <c r="C27" s="72" t="s">
        <v>352</v>
      </c>
      <c r="D27" s="61" t="s">
        <v>293</v>
      </c>
      <c r="E27" s="62" t="s">
        <v>325</v>
      </c>
      <c r="F27" s="63" t="s">
        <v>364</v>
      </c>
      <c r="G27" s="62" t="s">
        <v>365</v>
      </c>
      <c r="H27" s="68" t="s">
        <v>341</v>
      </c>
      <c r="I27" s="64">
        <v>44593</v>
      </c>
      <c r="J27" s="65">
        <v>44895</v>
      </c>
      <c r="K27" s="61" t="s">
        <v>329</v>
      </c>
      <c r="L27" s="61"/>
      <c r="M27" s="7"/>
      <c r="N27" s="7"/>
    </row>
    <row r="28" spans="1:14" ht="142.5" x14ac:dyDescent="0.25">
      <c r="A28" s="61">
        <v>23</v>
      </c>
      <c r="B28" s="62" t="s">
        <v>323</v>
      </c>
      <c r="C28" s="72" t="s">
        <v>352</v>
      </c>
      <c r="D28" s="61" t="s">
        <v>293</v>
      </c>
      <c r="E28" s="62" t="s">
        <v>325</v>
      </c>
      <c r="F28" s="63" t="s">
        <v>366</v>
      </c>
      <c r="G28" s="62" t="s">
        <v>367</v>
      </c>
      <c r="H28" s="68" t="s">
        <v>341</v>
      </c>
      <c r="I28" s="64">
        <v>44593</v>
      </c>
      <c r="J28" s="65">
        <v>44910</v>
      </c>
      <c r="K28" s="61" t="s">
        <v>329</v>
      </c>
      <c r="L28" s="61"/>
      <c r="M28" s="7"/>
      <c r="N28" s="7"/>
    </row>
    <row r="29" spans="1:14" ht="409.5" x14ac:dyDescent="0.25">
      <c r="A29" s="61">
        <v>24</v>
      </c>
      <c r="B29" s="74" t="s">
        <v>368</v>
      </c>
      <c r="C29" s="74" t="s">
        <v>369</v>
      </c>
      <c r="D29" s="61" t="s">
        <v>293</v>
      </c>
      <c r="E29" s="74" t="s">
        <v>370</v>
      </c>
      <c r="F29" s="74" t="s">
        <v>371</v>
      </c>
      <c r="G29" s="74" t="s">
        <v>372</v>
      </c>
      <c r="H29" s="74" t="s">
        <v>373</v>
      </c>
      <c r="I29" s="75" t="s">
        <v>374</v>
      </c>
      <c r="J29" s="74" t="s">
        <v>375</v>
      </c>
      <c r="K29" s="76" t="s">
        <v>237</v>
      </c>
      <c r="L29" s="76"/>
      <c r="M29" s="7"/>
      <c r="N29" s="7"/>
    </row>
    <row r="30" spans="1:14" ht="171" x14ac:dyDescent="0.25">
      <c r="A30" s="61">
        <v>25</v>
      </c>
      <c r="B30" s="74" t="s">
        <v>307</v>
      </c>
      <c r="C30" s="74" t="s">
        <v>376</v>
      </c>
      <c r="D30" s="61" t="s">
        <v>293</v>
      </c>
      <c r="E30" s="74" t="s">
        <v>370</v>
      </c>
      <c r="F30" s="74" t="s">
        <v>377</v>
      </c>
      <c r="G30" s="74" t="s">
        <v>378</v>
      </c>
      <c r="H30" s="74" t="s">
        <v>379</v>
      </c>
      <c r="I30" s="76" t="s">
        <v>380</v>
      </c>
      <c r="J30" s="75" t="s">
        <v>375</v>
      </c>
      <c r="K30" s="76" t="s">
        <v>57</v>
      </c>
      <c r="L30" s="76"/>
      <c r="M30" s="7"/>
      <c r="N30" s="7"/>
    </row>
    <row r="31" spans="1:14" x14ac:dyDescent="0.25">
      <c r="A31" s="7"/>
      <c r="B31" s="7"/>
      <c r="C31" s="7"/>
      <c r="D31" s="7"/>
      <c r="E31" s="7"/>
      <c r="F31" s="7"/>
      <c r="G31" s="7"/>
      <c r="H31" s="7"/>
      <c r="I31" s="7"/>
      <c r="J31" s="7"/>
      <c r="K31" s="7"/>
      <c r="L31" s="7"/>
      <c r="M31" s="7"/>
      <c r="N31" s="7"/>
    </row>
    <row r="32" spans="1:14" x14ac:dyDescent="0.25">
      <c r="A32" s="7"/>
      <c r="B32" s="7"/>
      <c r="C32" s="7"/>
      <c r="D32" s="7"/>
      <c r="E32" s="7"/>
      <c r="F32" s="7"/>
      <c r="G32" s="7"/>
      <c r="H32" s="7"/>
      <c r="I32" s="7"/>
      <c r="J32" s="7"/>
      <c r="K32" s="7"/>
      <c r="L32" s="7"/>
      <c r="M32" s="7"/>
      <c r="N32" s="7"/>
    </row>
    <row r="33" spans="1:14" x14ac:dyDescent="0.25">
      <c r="A33" s="7"/>
      <c r="B33" s="7"/>
      <c r="C33" s="7"/>
      <c r="D33" s="7"/>
      <c r="E33" s="7"/>
      <c r="F33" s="7"/>
      <c r="G33" s="7"/>
      <c r="H33" s="7"/>
      <c r="I33" s="7"/>
      <c r="J33" s="7"/>
      <c r="K33" s="7"/>
      <c r="L33" s="7"/>
      <c r="M33" s="7"/>
      <c r="N33" s="7"/>
    </row>
    <row r="34" spans="1:14" x14ac:dyDescent="0.25">
      <c r="A34" s="7"/>
      <c r="B34" s="7"/>
      <c r="C34" s="7"/>
      <c r="D34" s="7"/>
      <c r="E34" s="7"/>
      <c r="F34" s="7"/>
      <c r="G34" s="7"/>
      <c r="H34" s="7"/>
      <c r="I34" s="7"/>
      <c r="J34" s="7"/>
      <c r="K34" s="7"/>
      <c r="L34" s="7"/>
      <c r="M34" s="7"/>
      <c r="N34" s="7"/>
    </row>
    <row r="35" spans="1:14" x14ac:dyDescent="0.25">
      <c r="A35" s="7"/>
      <c r="B35" s="7"/>
      <c r="C35" s="7"/>
      <c r="D35" s="7"/>
      <c r="E35" s="7"/>
      <c r="F35" s="7"/>
      <c r="G35" s="7"/>
      <c r="H35" s="7"/>
      <c r="I35" s="7"/>
      <c r="J35" s="7"/>
      <c r="K35" s="7"/>
      <c r="L35" s="7"/>
      <c r="M35" s="7"/>
      <c r="N35" s="7"/>
    </row>
  </sheetData>
  <mergeCells count="15">
    <mergeCell ref="C1:L2"/>
    <mergeCell ref="A1:B2"/>
    <mergeCell ref="L4:M4"/>
    <mergeCell ref="N4:N5"/>
    <mergeCell ref="J4:J5"/>
    <mergeCell ref="A4:A5"/>
    <mergeCell ref="B4:B5"/>
    <mergeCell ref="C4:C5"/>
    <mergeCell ref="D4:D5"/>
    <mergeCell ref="E4:E5"/>
    <mergeCell ref="F4:F5"/>
    <mergeCell ref="G4:G5"/>
    <mergeCell ref="H4:H5"/>
    <mergeCell ref="I4:I5"/>
    <mergeCell ref="K4:K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Riesgos</vt:lpstr>
      <vt:lpstr>Oportunidades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2022-09-12T18:03:39Z</dcterms:created>
  <dcterms:modified xsi:type="dcterms:W3CDTF">2022-10-31T14:09:07Z</dcterms:modified>
</cp:coreProperties>
</file>